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71_ZAMÓWIENIA PUBLICZNE\Zamówienia publiczne 2020\1. Postępowania poniżej 30.000 euro\1.14 Gmina_utrzymanie_zieleni_w_parkach\"/>
    </mc:Choice>
  </mc:AlternateContent>
  <xr:revisionPtr revIDLastSave="0" documentId="13_ncr:1_{306B7030-285C-4C80-A847-4EDD4505BB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zedmia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9" i="1" l="1"/>
  <c r="H80" i="1" l="1"/>
  <c r="H115" i="1"/>
  <c r="H113" i="1"/>
  <c r="H104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3" i="1"/>
  <c r="I52" i="1"/>
  <c r="I51" i="1"/>
  <c r="I50" i="1"/>
  <c r="I49" i="1"/>
  <c r="I48" i="1"/>
  <c r="I47" i="1"/>
  <c r="I46" i="1"/>
  <c r="I45" i="1"/>
  <c r="I44" i="1"/>
  <c r="I43" i="1"/>
  <c r="I26" i="1"/>
  <c r="I20" i="1"/>
  <c r="I21" i="1"/>
  <c r="I19" i="1"/>
  <c r="I18" i="1"/>
  <c r="I17" i="1"/>
  <c r="I16" i="1"/>
  <c r="I15" i="1"/>
  <c r="I14" i="1"/>
  <c r="I13" i="1"/>
  <c r="I8" i="1"/>
  <c r="I7" i="1"/>
  <c r="I6" i="1"/>
  <c r="I22" i="1" l="1"/>
  <c r="I55" i="1"/>
  <c r="I9" i="1"/>
  <c r="I73" i="1" l="1"/>
  <c r="I74" i="1" s="1"/>
  <c r="B110" i="1" l="1"/>
  <c r="B100" i="1"/>
  <c r="H100" i="1" s="1"/>
  <c r="B92" i="1"/>
  <c r="B93" i="1" l="1"/>
  <c r="H92" i="1"/>
  <c r="B111" i="1"/>
  <c r="H111" i="1" s="1"/>
  <c r="H110" i="1"/>
  <c r="B27" i="1"/>
  <c r="B94" i="1" l="1"/>
  <c r="H93" i="1"/>
  <c r="I27" i="1"/>
  <c r="B28" i="1"/>
  <c r="B85" i="1"/>
  <c r="H85" i="1" s="1"/>
  <c r="H86" i="1" s="1"/>
  <c r="B103" i="1"/>
  <c r="H103" i="1" s="1"/>
  <c r="B95" i="1" l="1"/>
  <c r="H95" i="1" s="1"/>
  <c r="H94" i="1"/>
  <c r="H96" i="1" s="1"/>
  <c r="I28" i="1"/>
  <c r="B29" i="1"/>
  <c r="B102" i="1"/>
  <c r="H102" i="1" s="1"/>
  <c r="B101" i="1"/>
  <c r="H101" i="1" s="1"/>
  <c r="H105" i="1" s="1"/>
  <c r="H125" i="1" l="1"/>
  <c r="B30" i="1"/>
  <c r="I30" i="1" s="1"/>
  <c r="I29" i="1"/>
  <c r="I37" i="1"/>
  <c r="B114" i="1"/>
  <c r="H114" i="1" s="1"/>
  <c r="B112" i="1"/>
  <c r="H112" i="1" s="1"/>
  <c r="H116" i="1" l="1"/>
  <c r="H126" i="1" s="1"/>
  <c r="I36" i="1"/>
  <c r="I35" i="1"/>
  <c r="I33" i="1"/>
  <c r="I32" i="1"/>
  <c r="I34" i="1"/>
  <c r="I38" i="1" l="1"/>
  <c r="I31" i="1"/>
  <c r="I39" i="1" l="1"/>
  <c r="H124" i="1" s="1"/>
  <c r="H128" i="1" s="1"/>
  <c r="H130" i="1" l="1"/>
  <c r="H131" i="1"/>
</calcChain>
</file>

<file path=xl/sharedStrings.xml><?xml version="1.0" encoding="utf-8"?>
<sst xmlns="http://schemas.openxmlformats.org/spreadsheetml/2006/main" count="185" uniqueCount="93">
  <si>
    <t>koszenie</t>
  </si>
  <si>
    <t>nawożenie</t>
  </si>
  <si>
    <t>krotność</t>
  </si>
  <si>
    <t>drzew i krzewy</t>
  </si>
  <si>
    <t>żywopłot tuia</t>
  </si>
  <si>
    <t>euro</t>
  </si>
  <si>
    <t>ogółem brutto</t>
  </si>
  <si>
    <t>ogółem netto</t>
  </si>
  <si>
    <t>boiska</t>
  </si>
  <si>
    <t>place zabaw</t>
  </si>
  <si>
    <t>ZADANIE 1</t>
  </si>
  <si>
    <t>alejki</t>
  </si>
  <si>
    <t>pielęgnacja/odchwaszczanie</t>
  </si>
  <si>
    <t>trawy</t>
  </si>
  <si>
    <t>podlewanie</t>
  </si>
  <si>
    <t xml:space="preserve">nawożenie </t>
  </si>
  <si>
    <t>napowietrzanie</t>
  </si>
  <si>
    <t>trawnik</t>
  </si>
  <si>
    <t xml:space="preserve"> traw</t>
  </si>
  <si>
    <t xml:space="preserve"> trawy</t>
  </si>
  <si>
    <t>zadanie 1.1</t>
  </si>
  <si>
    <t>zadanie 1.2</t>
  </si>
  <si>
    <t>zadanie 1.4</t>
  </si>
  <si>
    <t>nasadzenia bylin</t>
  </si>
  <si>
    <t>nasadz krzewów, drzew</t>
  </si>
  <si>
    <t>zadanie 1.5</t>
  </si>
  <si>
    <t>parki</t>
  </si>
  <si>
    <t>zadanie 1.6</t>
  </si>
  <si>
    <t>zadanie 1.8</t>
  </si>
  <si>
    <t>park: Wąwał</t>
  </si>
  <si>
    <t>park: Łazisko</t>
  </si>
  <si>
    <t xml:space="preserve">park: Smardzewice </t>
  </si>
  <si>
    <t xml:space="preserve">park: Chorzęcin  </t>
  </si>
  <si>
    <t>boiska sportowe: Wąwał,                                          Ciebłowice Duże</t>
  </si>
  <si>
    <t>place zabaw: Sługocice,Wiaderno, Godaszewice, Cekanów, Smardzewice, Swolszewice Małe, Ciebłowice Duże, Biała Góra</t>
  </si>
  <si>
    <t>woda zakup</t>
  </si>
  <si>
    <t>[m2]</t>
  </si>
  <si>
    <t>boiska sportowe: Łazisko, Cekanów, Swolszewice Małe, Wiaderno, Twarda</t>
  </si>
  <si>
    <t>zadanie 1.3 a</t>
  </si>
  <si>
    <t>1.3 b Zagospodarowanie przestrzeni Smardzewice ul. Wesoła</t>
  </si>
  <si>
    <t>[m2]/szt</t>
  </si>
  <si>
    <t>drzew i krzewy szt</t>
  </si>
  <si>
    <t xml:space="preserve">zadanie 1.3 b </t>
  </si>
  <si>
    <t xml:space="preserve"> trawy [m2]</t>
  </si>
  <si>
    <t>drzew i krzewy [szt]</t>
  </si>
  <si>
    <t>alejki [m2]</t>
  </si>
  <si>
    <t>skalniaki m[2]</t>
  </si>
  <si>
    <t>byliny [szt]</t>
  </si>
  <si>
    <t>klomby skalniaki[m2]</t>
  </si>
  <si>
    <t xml:space="preserve"> krzewy [szt]</t>
  </si>
  <si>
    <t>żywopłot tuia [szt]</t>
  </si>
  <si>
    <t>klomby sklniaki [m2]</t>
  </si>
  <si>
    <t>trawnik [m2]</t>
  </si>
  <si>
    <t>uzupełnienie wykonanie trawników siewem  na terenie wraz zpielęgnają przez okre 3 miesiecy</t>
  </si>
  <si>
    <t>Tereny rekracyjne Tresta</t>
  </si>
  <si>
    <t>krotnośc</t>
  </si>
  <si>
    <t>dz 90004</t>
  </si>
  <si>
    <t>dz 92105</t>
  </si>
  <si>
    <t>dz 92605</t>
  </si>
  <si>
    <t>zadanie 1.7 a</t>
  </si>
  <si>
    <t>zadanie 1.7b</t>
  </si>
  <si>
    <t>zadanie 1.1- 1.6</t>
  </si>
  <si>
    <t>zadanie 1.7a-1.7b</t>
  </si>
  <si>
    <t>pielęgnacja/odchwaszczanie/usuwanie lisci</t>
  </si>
  <si>
    <t>inne place: Ciebłowice Duże, Wiaderno,</t>
  </si>
  <si>
    <t>napowietrzanie aeratorem</t>
  </si>
  <si>
    <t xml:space="preserve">trawy </t>
  </si>
  <si>
    <t xml:space="preserve">podlewanie     </t>
  </si>
  <si>
    <t xml:space="preserve">podlewanie   </t>
  </si>
  <si>
    <t xml:space="preserve">podlewanie          </t>
  </si>
  <si>
    <t xml:space="preserve">napowietrzanie aeratorem, </t>
  </si>
  <si>
    <t>napowietrzanie aeratorem,</t>
  </si>
  <si>
    <t xml:space="preserve">podlewanie                   </t>
  </si>
  <si>
    <t>pielęgnacja  odchwaszczanie</t>
  </si>
  <si>
    <t>drzew krzew szt</t>
  </si>
  <si>
    <t>nasadzenia dzrew i krzewów szt</t>
  </si>
  <si>
    <t>byliny szt</t>
  </si>
  <si>
    <t>traway m2</t>
  </si>
  <si>
    <t>trawy m2</t>
  </si>
  <si>
    <t>krzewy szt</t>
  </si>
  <si>
    <t xml:space="preserve"> krzewy szt</t>
  </si>
  <si>
    <t xml:space="preserve">podlewanie       </t>
  </si>
  <si>
    <t>trawnik m2</t>
  </si>
  <si>
    <t>trawnik areacja płyty boiskowej m2</t>
  </si>
  <si>
    <t>renowacja płyty boiska trawa z rolki  m2</t>
  </si>
  <si>
    <t>klomby skalniaki m2</t>
  </si>
  <si>
    <t>alejki m2</t>
  </si>
  <si>
    <t>uwaga wypełnic ceny jednostkowe</t>
  </si>
  <si>
    <t>Formularz wyceny usługi</t>
  </si>
  <si>
    <t>cena jednostkowa netto [zł]</t>
  </si>
  <si>
    <t>wartość ogółem netto [zł]</t>
  </si>
  <si>
    <t>cena jednostkowa  netto [zł]</t>
  </si>
  <si>
    <t>podatek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</si>
</sst>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11"/>
      <color theme="0"/>
      <name val="Czcionka tekstu podstawowego"/>
      <charset val="238"/>
    </font>
    <font>
      <b/>
      <sz val="11"/>
      <color theme="0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1">
    <xf numFmtId="0" fontId="0" fillId="0" borderId="0" xfId="0"/>
    <xf numFmtId="164" fontId="0" fillId="0" borderId="0" xfId="1" applyFon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2" xfId="1" applyFont="1" applyBorder="1"/>
    <xf numFmtId="165" fontId="0" fillId="0" borderId="2" xfId="1" applyNumberFormat="1" applyFont="1" applyBorder="1"/>
    <xf numFmtId="0" fontId="0" fillId="0" borderId="0" xfId="0" applyBorder="1"/>
    <xf numFmtId="164" fontId="0" fillId="0" borderId="0" xfId="1" applyFont="1" applyBorder="1"/>
    <xf numFmtId="164" fontId="2" fillId="0" borderId="0" xfId="1" applyFont="1" applyBorder="1"/>
    <xf numFmtId="164" fontId="2" fillId="0" borderId="0" xfId="1" applyFont="1"/>
    <xf numFmtId="0" fontId="0" fillId="2" borderId="2" xfId="0" applyFill="1" applyBorder="1"/>
    <xf numFmtId="0" fontId="0" fillId="3" borderId="2" xfId="0" applyFill="1" applyBorder="1"/>
    <xf numFmtId="165" fontId="0" fillId="3" borderId="2" xfId="1" applyNumberFormat="1" applyFont="1" applyFill="1" applyBorder="1"/>
    <xf numFmtId="0" fontId="3" fillId="0" borderId="2" xfId="0" applyFont="1" applyBorder="1"/>
    <xf numFmtId="164" fontId="3" fillId="0" borderId="2" xfId="1" applyFont="1" applyBorder="1"/>
    <xf numFmtId="0" fontId="3" fillId="3" borderId="2" xfId="0" applyFont="1" applyFill="1" applyBorder="1"/>
    <xf numFmtId="0" fontId="3" fillId="0" borderId="0" xfId="0" applyFont="1" applyBorder="1"/>
    <xf numFmtId="164" fontId="3" fillId="0" borderId="0" xfId="1" applyFont="1" applyBorder="1"/>
    <xf numFmtId="0" fontId="3" fillId="0" borderId="5" xfId="0" applyFont="1" applyBorder="1" applyAlignment="1">
      <alignment vertical="top" wrapText="1"/>
    </xf>
    <xf numFmtId="0" fontId="3" fillId="3" borderId="9" xfId="0" applyFont="1" applyFill="1" applyBorder="1"/>
    <xf numFmtId="0" fontId="3" fillId="0" borderId="9" xfId="0" applyFont="1" applyBorder="1"/>
    <xf numFmtId="164" fontId="3" fillId="0" borderId="9" xfId="1" applyFont="1" applyBorder="1"/>
    <xf numFmtId="164" fontId="3" fillId="3" borderId="10" xfId="1" applyFont="1" applyFill="1" applyBorder="1"/>
    <xf numFmtId="164" fontId="3" fillId="3" borderId="7" xfId="1" applyFont="1" applyFill="1" applyBorder="1"/>
    <xf numFmtId="164" fontId="0" fillId="3" borderId="7" xfId="1" applyFont="1" applyFill="1" applyBorder="1"/>
    <xf numFmtId="0" fontId="0" fillId="0" borderId="9" xfId="0" applyBorder="1"/>
    <xf numFmtId="164" fontId="0" fillId="0" borderId="9" xfId="1" applyFont="1" applyBorder="1"/>
    <xf numFmtId="164" fontId="0" fillId="3" borderId="7" xfId="1" applyFont="1" applyFill="1" applyBorder="1" applyAlignment="1">
      <alignment horizontal="right"/>
    </xf>
    <xf numFmtId="0" fontId="0" fillId="3" borderId="8" xfId="0" applyFill="1" applyBorder="1"/>
    <xf numFmtId="0" fontId="0" fillId="3" borderId="9" xfId="0" applyFill="1" applyBorder="1"/>
    <xf numFmtId="164" fontId="0" fillId="3" borderId="10" xfId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0" fillId="0" borderId="11" xfId="0" applyBorder="1"/>
    <xf numFmtId="164" fontId="0" fillId="0" borderId="12" xfId="0" applyNumberFormat="1" applyBorder="1"/>
    <xf numFmtId="0" fontId="0" fillId="0" borderId="13" xfId="0" applyBorder="1"/>
    <xf numFmtId="165" fontId="0" fillId="0" borderId="0" xfId="1" applyNumberFormat="1" applyFont="1"/>
    <xf numFmtId="165" fontId="0" fillId="0" borderId="0" xfId="0" applyNumberFormat="1"/>
    <xf numFmtId="0" fontId="0" fillId="0" borderId="2" xfId="0" applyFill="1" applyBorder="1"/>
    <xf numFmtId="0" fontId="3" fillId="0" borderId="0" xfId="0" applyFont="1" applyFill="1" applyBorder="1"/>
    <xf numFmtId="0" fontId="3" fillId="0" borderId="14" xfId="0" applyFont="1" applyBorder="1"/>
    <xf numFmtId="164" fontId="3" fillId="0" borderId="14" xfId="1" applyFont="1" applyBorder="1"/>
    <xf numFmtId="0" fontId="0" fillId="0" borderId="14" xfId="0" applyBorder="1"/>
    <xf numFmtId="164" fontId="0" fillId="0" borderId="14" xfId="1" applyFont="1" applyBorder="1"/>
    <xf numFmtId="0" fontId="0" fillId="0" borderId="17" xfId="0" applyBorder="1"/>
    <xf numFmtId="0" fontId="0" fillId="0" borderId="19" xfId="0" applyBorder="1"/>
    <xf numFmtId="0" fontId="0" fillId="0" borderId="21" xfId="0" applyBorder="1"/>
    <xf numFmtId="0" fontId="0" fillId="2" borderId="19" xfId="0" applyFill="1" applyBorder="1"/>
    <xf numFmtId="0" fontId="0" fillId="0" borderId="0" xfId="0" applyFill="1"/>
    <xf numFmtId="0" fontId="0" fillId="0" borderId="14" xfId="0" applyFill="1" applyBorder="1"/>
    <xf numFmtId="0" fontId="0" fillId="0" borderId="19" xfId="0" applyFill="1" applyBorder="1"/>
    <xf numFmtId="0" fontId="0" fillId="0" borderId="17" xfId="0" applyFill="1" applyBorder="1"/>
    <xf numFmtId="0" fontId="0" fillId="3" borderId="14" xfId="0" applyFill="1" applyBorder="1"/>
    <xf numFmtId="165" fontId="0" fillId="0" borderId="2" xfId="1" applyNumberFormat="1" applyFont="1" applyFill="1" applyBorder="1"/>
    <xf numFmtId="165" fontId="0" fillId="2" borderId="14" xfId="1" applyNumberFormat="1" applyFont="1" applyFill="1" applyBorder="1"/>
    <xf numFmtId="164" fontId="0" fillId="3" borderId="15" xfId="1" applyFont="1" applyFill="1" applyBorder="1" applyAlignment="1">
      <alignment horizontal="right"/>
    </xf>
    <xf numFmtId="164" fontId="3" fillId="0" borderId="0" xfId="1" applyFont="1" applyFill="1" applyBorder="1"/>
    <xf numFmtId="0" fontId="0" fillId="0" borderId="0" xfId="0" applyAlignment="1">
      <alignment wrapText="1"/>
    </xf>
    <xf numFmtId="0" fontId="3" fillId="0" borderId="23" xfId="0" applyFont="1" applyBorder="1"/>
    <xf numFmtId="0" fontId="3" fillId="0" borderId="19" xfId="0" applyFont="1" applyBorder="1"/>
    <xf numFmtId="0" fontId="3" fillId="0" borderId="26" xfId="0" applyFont="1" applyBorder="1"/>
    <xf numFmtId="0" fontId="0" fillId="3" borderId="19" xfId="0" applyFill="1" applyBorder="1"/>
    <xf numFmtId="164" fontId="0" fillId="0" borderId="19" xfId="1" applyFont="1" applyBorder="1"/>
    <xf numFmtId="164" fontId="0" fillId="3" borderId="24" xfId="1" applyFont="1" applyFill="1" applyBorder="1" applyAlignment="1">
      <alignment horizontal="right"/>
    </xf>
    <xf numFmtId="165" fontId="0" fillId="0" borderId="14" xfId="1" applyNumberFormat="1" applyFont="1" applyFill="1" applyBorder="1"/>
    <xf numFmtId="164" fontId="0" fillId="0" borderId="0" xfId="0" applyNumberFormat="1" applyBorder="1"/>
    <xf numFmtId="165" fontId="0" fillId="3" borderId="2" xfId="0" applyNumberFormat="1" applyFill="1" applyBorder="1"/>
    <xf numFmtId="165" fontId="0" fillId="3" borderId="9" xfId="0" applyNumberFormat="1" applyFill="1" applyBorder="1"/>
    <xf numFmtId="165" fontId="2" fillId="0" borderId="0" xfId="1" applyNumberFormat="1" applyFont="1"/>
    <xf numFmtId="0" fontId="0" fillId="4" borderId="2" xfId="0" applyFill="1" applyBorder="1"/>
    <xf numFmtId="0" fontId="2" fillId="0" borderId="3" xfId="0" applyFont="1" applyBorder="1"/>
    <xf numFmtId="0" fontId="0" fillId="0" borderId="4" xfId="0" applyBorder="1"/>
    <xf numFmtId="164" fontId="0" fillId="0" borderId="5" xfId="1" applyFont="1" applyBorder="1"/>
    <xf numFmtId="165" fontId="0" fillId="3" borderId="7" xfId="1" applyNumberFormat="1" applyFont="1" applyFill="1" applyBorder="1" applyAlignment="1">
      <alignment horizontal="right"/>
    </xf>
    <xf numFmtId="165" fontId="0" fillId="0" borderId="0" xfId="0" applyNumberFormat="1" applyFill="1"/>
    <xf numFmtId="0" fontId="2" fillId="0" borderId="0" xfId="0" applyFont="1" applyFill="1" applyBorder="1" applyAlignment="1">
      <alignment wrapText="1"/>
    </xf>
    <xf numFmtId="0" fontId="0" fillId="4" borderId="0" xfId="0" applyFill="1"/>
    <xf numFmtId="164" fontId="2" fillId="6" borderId="2" xfId="0" applyNumberFormat="1" applyFont="1" applyFill="1" applyBorder="1"/>
    <xf numFmtId="0" fontId="2" fillId="0" borderId="0" xfId="0" applyFont="1"/>
    <xf numFmtId="0" fontId="2" fillId="0" borderId="22" xfId="0" applyFont="1" applyFill="1" applyBorder="1"/>
    <xf numFmtId="0" fontId="2" fillId="0" borderId="0" xfId="0" applyFont="1" applyFill="1" applyBorder="1"/>
    <xf numFmtId="0" fontId="0" fillId="4" borderId="0" xfId="0" applyFill="1" applyBorder="1"/>
    <xf numFmtId="164" fontId="0" fillId="4" borderId="0" xfId="1" applyFont="1" applyFill="1" applyBorder="1"/>
    <xf numFmtId="0" fontId="3" fillId="4" borderId="0" xfId="0" applyFont="1" applyFill="1" applyBorder="1"/>
    <xf numFmtId="164" fontId="3" fillId="4" borderId="0" xfId="1" applyFont="1" applyFill="1" applyBorder="1"/>
    <xf numFmtId="0" fontId="3" fillId="3" borderId="6" xfId="0" applyFont="1" applyFill="1" applyBorder="1"/>
    <xf numFmtId="0" fontId="3" fillId="3" borderId="14" xfId="0" applyFont="1" applyFill="1" applyBorder="1"/>
    <xf numFmtId="164" fontId="3" fillId="3" borderId="15" xfId="1" applyFont="1" applyFill="1" applyBorder="1"/>
    <xf numFmtId="0" fontId="0" fillId="3" borderId="6" xfId="0" applyFill="1" applyBorder="1"/>
    <xf numFmtId="164" fontId="0" fillId="3" borderId="10" xfId="1" applyFont="1" applyFill="1" applyBorder="1"/>
    <xf numFmtId="0" fontId="0" fillId="3" borderId="23" xfId="0" applyFill="1" applyBorder="1"/>
    <xf numFmtId="0" fontId="0" fillId="3" borderId="27" xfId="0" applyFill="1" applyBorder="1"/>
    <xf numFmtId="165" fontId="0" fillId="3" borderId="19" xfId="1" applyNumberFormat="1" applyFont="1" applyFill="1" applyBorder="1"/>
    <xf numFmtId="164" fontId="2" fillId="4" borderId="0" xfId="1" applyFont="1" applyFill="1" applyBorder="1"/>
    <xf numFmtId="164" fontId="0" fillId="0" borderId="4" xfId="1" applyFont="1" applyBorder="1"/>
    <xf numFmtId="0" fontId="0" fillId="0" borderId="18" xfId="0" applyBorder="1"/>
    <xf numFmtId="164" fontId="0" fillId="0" borderId="33" xfId="1" applyFont="1" applyBorder="1"/>
    <xf numFmtId="0" fontId="0" fillId="0" borderId="34" xfId="0" applyBorder="1"/>
    <xf numFmtId="0" fontId="0" fillId="0" borderId="0" xfId="0" applyBorder="1" applyAlignment="1">
      <alignment horizontal="center"/>
    </xf>
    <xf numFmtId="0" fontId="0" fillId="0" borderId="35" xfId="0" applyBorder="1"/>
    <xf numFmtId="0" fontId="0" fillId="3" borderId="3" xfId="0" applyFill="1" applyBorder="1"/>
    <xf numFmtId="0" fontId="0" fillId="3" borderId="4" xfId="0" applyFill="1" applyBorder="1"/>
    <xf numFmtId="164" fontId="0" fillId="3" borderId="5" xfId="1" applyFont="1" applyFill="1" applyBorder="1" applyAlignment="1">
      <alignment horizontal="right"/>
    </xf>
    <xf numFmtId="0" fontId="0" fillId="0" borderId="9" xfId="0" applyFill="1" applyBorder="1"/>
    <xf numFmtId="0" fontId="0" fillId="0" borderId="31" xfId="0" applyBorder="1"/>
    <xf numFmtId="0" fontId="3" fillId="0" borderId="32" xfId="0" applyFont="1" applyBorder="1" applyAlignment="1">
      <alignment vertical="top" wrapText="1"/>
    </xf>
    <xf numFmtId="165" fontId="0" fillId="3" borderId="4" xfId="0" applyNumberFormat="1" applyFill="1" applyBorder="1"/>
    <xf numFmtId="0" fontId="0" fillId="4" borderId="18" xfId="0" applyFill="1" applyBorder="1" applyAlignment="1">
      <alignment vertical="center" wrapText="1"/>
    </xf>
    <xf numFmtId="164" fontId="3" fillId="3" borderId="36" xfId="1" applyFont="1" applyFill="1" applyBorder="1"/>
    <xf numFmtId="0" fontId="3" fillId="0" borderId="31" xfId="0" applyFont="1" applyBorder="1"/>
    <xf numFmtId="0" fontId="3" fillId="0" borderId="18" xfId="0" applyFont="1" applyBorder="1"/>
    <xf numFmtId="0" fontId="3" fillId="3" borderId="25" xfId="0" applyFont="1" applyFill="1" applyBorder="1"/>
    <xf numFmtId="0" fontId="3" fillId="3" borderId="26" xfId="0" applyFont="1" applyFill="1" applyBorder="1"/>
    <xf numFmtId="164" fontId="3" fillId="0" borderId="26" xfId="1" applyFont="1" applyBorder="1"/>
    <xf numFmtId="164" fontId="3" fillId="3" borderId="36" xfId="1" applyFont="1" applyFill="1" applyBorder="1" applyAlignment="1">
      <alignment horizontal="right"/>
    </xf>
    <xf numFmtId="164" fontId="0" fillId="0" borderId="32" xfId="1" applyFont="1" applyBorder="1"/>
    <xf numFmtId="164" fontId="0" fillId="0" borderId="34" xfId="1" applyFont="1" applyBorder="1"/>
    <xf numFmtId="2" fontId="0" fillId="3" borderId="34" xfId="0" applyNumberFormat="1" applyFill="1" applyBorder="1"/>
    <xf numFmtId="164" fontId="0" fillId="3" borderId="33" xfId="1" applyFont="1" applyFill="1" applyBorder="1" applyAlignment="1">
      <alignment horizontal="right"/>
    </xf>
    <xf numFmtId="0" fontId="5" fillId="6" borderId="25" xfId="0" applyFont="1" applyFill="1" applyBorder="1" applyAlignment="1">
      <alignment vertical="center" wrapText="1"/>
    </xf>
    <xf numFmtId="0" fontId="5" fillId="6" borderId="28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vertical="center" wrapText="1"/>
    </xf>
    <xf numFmtId="164" fontId="2" fillId="5" borderId="2" xfId="0" applyNumberFormat="1" applyFont="1" applyFill="1" applyBorder="1"/>
    <xf numFmtId="0" fontId="2" fillId="0" borderId="2" xfId="0" applyFont="1" applyBorder="1"/>
    <xf numFmtId="164" fontId="2" fillId="0" borderId="2" xfId="0" applyNumberFormat="1" applyFont="1" applyBorder="1"/>
    <xf numFmtId="164" fontId="2" fillId="7" borderId="2" xfId="0" applyNumberFormat="1" applyFont="1" applyFill="1" applyBorder="1"/>
    <xf numFmtId="0" fontId="5" fillId="7" borderId="25" xfId="0" applyFont="1" applyFill="1" applyBorder="1" applyAlignment="1">
      <alignment vertical="center" wrapText="1"/>
    </xf>
    <xf numFmtId="0" fontId="0" fillId="2" borderId="3" xfId="0" applyFill="1" applyBorder="1"/>
    <xf numFmtId="0" fontId="0" fillId="2" borderId="6" xfId="0" applyFill="1" applyBorder="1"/>
    <xf numFmtId="0" fontId="0" fillId="2" borderId="4" xfId="0" applyFill="1" applyBorder="1"/>
    <xf numFmtId="165" fontId="0" fillId="2" borderId="2" xfId="1" applyNumberFormat="1" applyFont="1" applyFill="1" applyBorder="1"/>
    <xf numFmtId="2" fontId="0" fillId="2" borderId="4" xfId="0" applyNumberFormat="1" applyFill="1" applyBorder="1"/>
    <xf numFmtId="164" fontId="0" fillId="2" borderId="5" xfId="1" applyFont="1" applyFill="1" applyBorder="1" applyAlignment="1">
      <alignment horizontal="right"/>
    </xf>
    <xf numFmtId="2" fontId="0" fillId="2" borderId="2" xfId="0" applyNumberFormat="1" applyFill="1" applyBorder="1"/>
    <xf numFmtId="164" fontId="0" fillId="2" borderId="7" xfId="1" applyFont="1" applyFill="1" applyBorder="1" applyAlignment="1">
      <alignment horizontal="right"/>
    </xf>
    <xf numFmtId="0" fontId="0" fillId="2" borderId="34" xfId="0" applyFill="1" applyBorder="1"/>
    <xf numFmtId="0" fontId="6" fillId="6" borderId="26" xfId="0" applyFont="1" applyFill="1" applyBorder="1" applyAlignment="1">
      <alignment vertical="top"/>
    </xf>
    <xf numFmtId="0" fontId="6" fillId="6" borderId="26" xfId="0" applyFont="1" applyFill="1" applyBorder="1" applyAlignment="1">
      <alignment vertical="top" wrapText="1"/>
    </xf>
    <xf numFmtId="0" fontId="6" fillId="6" borderId="5" xfId="0" applyFont="1" applyFill="1" applyBorder="1" applyAlignment="1">
      <alignment vertical="top" wrapText="1"/>
    </xf>
    <xf numFmtId="0" fontId="6" fillId="6" borderId="29" xfId="0" applyFont="1" applyFill="1" applyBorder="1" applyAlignment="1">
      <alignment vertical="top" wrapText="1"/>
    </xf>
    <xf numFmtId="0" fontId="6" fillId="6" borderId="30" xfId="0" applyFont="1" applyFill="1" applyBorder="1" applyAlignment="1">
      <alignment vertical="top" wrapText="1"/>
    </xf>
    <xf numFmtId="0" fontId="6" fillId="6" borderId="36" xfId="0" applyFont="1" applyFill="1" applyBorder="1" applyAlignment="1">
      <alignment vertical="top" wrapText="1"/>
    </xf>
    <xf numFmtId="0" fontId="6" fillId="7" borderId="26" xfId="0" applyFont="1" applyFill="1" applyBorder="1" applyAlignment="1">
      <alignment vertical="top"/>
    </xf>
    <xf numFmtId="0" fontId="6" fillId="7" borderId="26" xfId="0" applyFont="1" applyFill="1" applyBorder="1" applyAlignment="1">
      <alignment vertical="top" wrapText="1"/>
    </xf>
    <xf numFmtId="0" fontId="6" fillId="7" borderId="36" xfId="0" applyFont="1" applyFill="1" applyBorder="1" applyAlignment="1">
      <alignment vertical="top" wrapText="1"/>
    </xf>
    <xf numFmtId="0" fontId="6" fillId="5" borderId="26" xfId="0" applyFont="1" applyFill="1" applyBorder="1"/>
    <xf numFmtId="0" fontId="6" fillId="5" borderId="26" xfId="0" applyFont="1" applyFill="1" applyBorder="1" applyAlignment="1">
      <alignment vertical="top" wrapText="1"/>
    </xf>
    <xf numFmtId="0" fontId="6" fillId="5" borderId="36" xfId="0" applyFont="1" applyFill="1" applyBorder="1" applyAlignment="1">
      <alignment vertical="top" wrapText="1"/>
    </xf>
    <xf numFmtId="0" fontId="0" fillId="2" borderId="37" xfId="0" applyFill="1" applyBorder="1"/>
    <xf numFmtId="0" fontId="0" fillId="4" borderId="9" xfId="0" applyFill="1" applyBorder="1"/>
    <xf numFmtId="0" fontId="0" fillId="4" borderId="4" xfId="0" applyFill="1" applyBorder="1"/>
    <xf numFmtId="164" fontId="0" fillId="4" borderId="4" xfId="1" applyFont="1" applyFill="1" applyBorder="1"/>
    <xf numFmtId="165" fontId="0" fillId="4" borderId="2" xfId="1" applyNumberFormat="1" applyFont="1" applyFill="1" applyBorder="1"/>
    <xf numFmtId="0" fontId="0" fillId="4" borderId="19" xfId="0" applyFill="1" applyBorder="1"/>
    <xf numFmtId="164" fontId="0" fillId="3" borderId="2" xfId="1" applyFont="1" applyFill="1" applyBorder="1" applyAlignment="1">
      <alignment horizontal="right"/>
    </xf>
    <xf numFmtId="1" fontId="0" fillId="0" borderId="2" xfId="0" applyNumberFormat="1" applyBorder="1"/>
    <xf numFmtId="1" fontId="0" fillId="0" borderId="2" xfId="1" applyNumberFormat="1" applyFont="1" applyBorder="1"/>
    <xf numFmtId="1" fontId="0" fillId="2" borderId="2" xfId="0" applyNumberFormat="1" applyFill="1" applyBorder="1"/>
    <xf numFmtId="1" fontId="0" fillId="2" borderId="2" xfId="1" applyNumberFormat="1" applyFont="1" applyFill="1" applyBorder="1"/>
    <xf numFmtId="0" fontId="0" fillId="0" borderId="0" xfId="0" applyFill="1" applyBorder="1"/>
    <xf numFmtId="164" fontId="0" fillId="0" borderId="2" xfId="1" applyFont="1" applyFill="1" applyBorder="1" applyAlignment="1">
      <alignment horizontal="right"/>
    </xf>
    <xf numFmtId="0" fontId="6" fillId="6" borderId="41" xfId="0" applyFont="1" applyFill="1" applyBorder="1" applyAlignment="1">
      <alignment vertical="top"/>
    </xf>
    <xf numFmtId="0" fontId="0" fillId="3" borderId="38" xfId="0" applyFill="1" applyBorder="1" applyAlignment="1">
      <alignment wrapText="1"/>
    </xf>
    <xf numFmtId="164" fontId="0" fillId="0" borderId="0" xfId="1" applyFont="1" applyFill="1" applyBorder="1"/>
    <xf numFmtId="164" fontId="2" fillId="0" borderId="0" xfId="1" applyFont="1" applyFill="1"/>
    <xf numFmtId="164" fontId="0" fillId="0" borderId="0" xfId="1" applyFont="1" applyFill="1" applyBorder="1" applyAlignment="1">
      <alignment horizontal="right"/>
    </xf>
    <xf numFmtId="164" fontId="0" fillId="2" borderId="19" xfId="1" applyFont="1" applyFill="1" applyBorder="1" applyAlignment="1">
      <alignment horizontal="right"/>
    </xf>
    <xf numFmtId="0" fontId="0" fillId="3" borderId="6" xfId="0" applyFill="1" applyBorder="1" applyAlignment="1"/>
    <xf numFmtId="0" fontId="0" fillId="3" borderId="8" xfId="0" applyFill="1" applyBorder="1" applyAlignment="1">
      <alignment wrapText="1"/>
    </xf>
    <xf numFmtId="164" fontId="0" fillId="3" borderId="9" xfId="1" applyFont="1" applyFill="1" applyBorder="1" applyAlignment="1">
      <alignment horizontal="right"/>
    </xf>
    <xf numFmtId="0" fontId="0" fillId="3" borderId="9" xfId="0" applyFill="1" applyBorder="1" applyAlignment="1">
      <alignment wrapText="1"/>
    </xf>
    <xf numFmtId="164" fontId="2" fillId="0" borderId="2" xfId="1" applyFont="1" applyFill="1" applyBorder="1" applyAlignment="1">
      <alignment horizontal="right"/>
    </xf>
    <xf numFmtId="165" fontId="0" fillId="3" borderId="14" xfId="0" applyNumberFormat="1" applyFill="1" applyBorder="1"/>
    <xf numFmtId="0" fontId="0" fillId="4" borderId="14" xfId="0" applyFill="1" applyBorder="1"/>
    <xf numFmtId="164" fontId="0" fillId="4" borderId="14" xfId="1" applyFont="1" applyFill="1" applyBorder="1"/>
    <xf numFmtId="164" fontId="0" fillId="4" borderId="2" xfId="1" applyFont="1" applyFill="1" applyBorder="1"/>
    <xf numFmtId="0" fontId="0" fillId="3" borderId="2" xfId="0" applyFill="1" applyBorder="1" applyAlignment="1">
      <alignment wrapText="1"/>
    </xf>
    <xf numFmtId="0" fontId="0" fillId="3" borderId="34" xfId="0" applyFill="1" applyBorder="1"/>
    <xf numFmtId="164" fontId="0" fillId="3" borderId="34" xfId="1" applyFont="1" applyFill="1" applyBorder="1"/>
    <xf numFmtId="1" fontId="0" fillId="2" borderId="4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34" xfId="0" applyNumberFormat="1" applyFill="1" applyBorder="1" applyAlignment="1">
      <alignment horizontal="center" vertical="center"/>
    </xf>
    <xf numFmtId="0" fontId="0" fillId="3" borderId="27" xfId="0" applyFill="1" applyBorder="1" applyAlignment="1">
      <alignment wrapText="1"/>
    </xf>
    <xf numFmtId="0" fontId="0" fillId="0" borderId="26" xfId="0" applyBorder="1"/>
    <xf numFmtId="165" fontId="0" fillId="0" borderId="19" xfId="1" applyNumberFormat="1" applyFont="1" applyFill="1" applyBorder="1"/>
    <xf numFmtId="0" fontId="0" fillId="8" borderId="19" xfId="0" applyFill="1" applyBorder="1"/>
    <xf numFmtId="0" fontId="0" fillId="0" borderId="20" xfId="0" applyFill="1" applyBorder="1"/>
    <xf numFmtId="0" fontId="0" fillId="2" borderId="17" xfId="0" applyFill="1" applyBorder="1"/>
    <xf numFmtId="0" fontId="0" fillId="0" borderId="42" xfId="0" applyBorder="1"/>
    <xf numFmtId="1" fontId="0" fillId="0" borderId="2" xfId="1" applyNumberFormat="1" applyFont="1" applyFill="1" applyBorder="1"/>
    <xf numFmtId="165" fontId="0" fillId="0" borderId="0" xfId="0" applyNumberFormat="1" applyBorder="1"/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9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64" fontId="2" fillId="0" borderId="0" xfId="1" applyFont="1" applyFill="1" applyBorder="1" applyAlignment="1">
      <alignment horizontal="right"/>
    </xf>
    <xf numFmtId="0" fontId="0" fillId="4" borderId="22" xfId="0" applyFill="1" applyBorder="1"/>
    <xf numFmtId="0" fontId="2" fillId="0" borderId="1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" fillId="4" borderId="2" xfId="0" applyFont="1" applyFill="1" applyBorder="1"/>
    <xf numFmtId="0" fontId="8" fillId="4" borderId="2" xfId="0" applyFont="1" applyFill="1" applyBorder="1" applyAlignment="1">
      <alignment horizontal="center" wrapText="1"/>
    </xf>
    <xf numFmtId="0" fontId="8" fillId="4" borderId="0" xfId="0" applyFont="1" applyFill="1"/>
    <xf numFmtId="0" fontId="8" fillId="4" borderId="2" xfId="0" applyFont="1" applyFill="1" applyBorder="1" applyAlignment="1">
      <alignment wrapText="1"/>
    </xf>
    <xf numFmtId="165" fontId="8" fillId="4" borderId="2" xfId="1" applyNumberFormat="1" applyFont="1" applyFill="1" applyBorder="1"/>
    <xf numFmtId="164" fontId="8" fillId="4" borderId="2" xfId="0" applyNumberFormat="1" applyFont="1" applyFill="1" applyBorder="1"/>
    <xf numFmtId="0" fontId="8" fillId="4" borderId="0" xfId="0" applyFont="1" applyFill="1" applyBorder="1"/>
    <xf numFmtId="165" fontId="8" fillId="4" borderId="0" xfId="1" applyNumberFormat="1" applyFont="1" applyFill="1" applyBorder="1"/>
    <xf numFmtId="0" fontId="8" fillId="4" borderId="18" xfId="0" applyFont="1" applyFill="1" applyBorder="1"/>
    <xf numFmtId="1" fontId="8" fillId="4" borderId="2" xfId="0" applyNumberFormat="1" applyFont="1" applyFill="1" applyBorder="1"/>
    <xf numFmtId="1" fontId="8" fillId="4" borderId="0" xfId="0" applyNumberFormat="1" applyFont="1" applyFill="1"/>
    <xf numFmtId="165" fontId="8" fillId="4" borderId="2" xfId="0" applyNumberFormat="1" applyFont="1" applyFill="1" applyBorder="1"/>
    <xf numFmtId="165" fontId="8" fillId="4" borderId="18" xfId="1" applyNumberFormat="1" applyFont="1" applyFill="1" applyBorder="1"/>
    <xf numFmtId="165" fontId="8" fillId="4" borderId="0" xfId="1" applyNumberFormat="1" applyFont="1" applyFill="1"/>
    <xf numFmtId="165" fontId="8" fillId="4" borderId="0" xfId="0" applyNumberFormat="1" applyFont="1" applyFill="1"/>
    <xf numFmtId="0" fontId="8" fillId="4" borderId="0" xfId="0" applyFont="1" applyFill="1" applyBorder="1" applyAlignment="1">
      <alignment wrapText="1"/>
    </xf>
    <xf numFmtId="0" fontId="9" fillId="4" borderId="2" xfId="0" applyFont="1" applyFill="1" applyBorder="1" applyAlignment="1"/>
    <xf numFmtId="164" fontId="8" fillId="4" borderId="2" xfId="1" applyFont="1" applyFill="1" applyBorder="1"/>
    <xf numFmtId="164" fontId="9" fillId="4" borderId="2" xfId="1" applyFont="1" applyFill="1" applyBorder="1"/>
    <xf numFmtId="164" fontId="8" fillId="4" borderId="0" xfId="1" applyFont="1" applyFill="1"/>
    <xf numFmtId="164" fontId="9" fillId="4" borderId="0" xfId="1" applyFont="1" applyFill="1"/>
    <xf numFmtId="164" fontId="0" fillId="4" borderId="0" xfId="0" applyNumberFormat="1" applyFill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99FF33"/>
      <color rgb="FF00FF00"/>
      <color rgb="FF00FFCC"/>
      <color rgb="FF24701A"/>
      <color rgb="FF1F82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4"/>
  <sheetViews>
    <sheetView tabSelected="1" topLeftCell="A34" zoomScale="90" zoomScaleNormal="90" workbookViewId="0">
      <selection activeCell="M11" sqref="M11"/>
    </sheetView>
  </sheetViews>
  <sheetFormatPr defaultRowHeight="14.25"/>
  <cols>
    <col min="1" max="1" width="18.375" customWidth="1"/>
    <col min="2" max="2" width="10" customWidth="1"/>
    <col min="3" max="3" width="4.375" customWidth="1"/>
    <col min="4" max="4" width="5.875" customWidth="1"/>
    <col min="5" max="5" width="5.5" customWidth="1"/>
    <col min="6" max="6" width="7.625" customWidth="1"/>
    <col min="7" max="7" width="6.5" customWidth="1"/>
    <col min="8" max="8" width="14" customWidth="1"/>
    <col min="9" max="9" width="14.625" customWidth="1"/>
    <col min="10" max="10" width="4.5" customWidth="1"/>
    <col min="11" max="11" width="16.25" customWidth="1"/>
    <col min="12" max="12" width="13.125" customWidth="1"/>
    <col min="13" max="13" width="15.5" customWidth="1"/>
    <col min="14" max="14" width="13.875" customWidth="1"/>
    <col min="15" max="15" width="9.75" customWidth="1"/>
    <col min="16" max="16" width="8.5" customWidth="1"/>
    <col min="17" max="17" width="10.375" customWidth="1"/>
    <col min="18" max="18" width="12.5" customWidth="1"/>
    <col min="19" max="19" width="12.875" customWidth="1"/>
    <col min="20" max="20" width="14.125" customWidth="1"/>
    <col min="21" max="21" width="9.125" bestFit="1" customWidth="1"/>
    <col min="23" max="24" width="9.125" bestFit="1" customWidth="1"/>
    <col min="25" max="25" width="11.5" bestFit="1" customWidth="1"/>
  </cols>
  <sheetData>
    <row r="1" spans="1:20" ht="40.5" customHeight="1">
      <c r="A1" s="196" t="s">
        <v>88</v>
      </c>
      <c r="B1" s="196"/>
      <c r="C1" s="196"/>
      <c r="D1" s="196"/>
      <c r="E1" s="196"/>
      <c r="F1" s="196"/>
      <c r="G1" s="196"/>
      <c r="H1" s="196"/>
    </row>
    <row r="2" spans="1:20" ht="15.75">
      <c r="A2" s="33" t="s">
        <v>10</v>
      </c>
      <c r="B2" s="40"/>
      <c r="C2" s="204" t="s">
        <v>87</v>
      </c>
      <c r="D2" s="204"/>
      <c r="E2" s="204"/>
      <c r="F2" s="204"/>
      <c r="G2" s="204"/>
      <c r="H2" s="5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.75" thickBot="1">
      <c r="A3" s="79" t="s">
        <v>20</v>
      </c>
      <c r="B3" s="17"/>
      <c r="C3" s="17"/>
      <c r="D3" s="17"/>
      <c r="E3" s="18"/>
      <c r="F3" s="17"/>
      <c r="G3" s="1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60.75" thickBot="1">
      <c r="A4" s="120" t="s">
        <v>29</v>
      </c>
      <c r="B4" s="137" t="s">
        <v>40</v>
      </c>
      <c r="C4" s="138" t="s">
        <v>0</v>
      </c>
      <c r="D4" s="138" t="s">
        <v>68</v>
      </c>
      <c r="E4" s="138" t="s">
        <v>15</v>
      </c>
      <c r="F4" s="138" t="s">
        <v>73</v>
      </c>
      <c r="G4" s="140" t="s">
        <v>70</v>
      </c>
      <c r="H4" s="138" t="s">
        <v>89</v>
      </c>
      <c r="I4" s="139" t="s">
        <v>90</v>
      </c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>
      <c r="A5" s="59"/>
      <c r="B5" s="17"/>
      <c r="C5" s="199" t="s">
        <v>2</v>
      </c>
      <c r="D5" s="199"/>
      <c r="E5" s="199"/>
      <c r="F5" s="199"/>
      <c r="G5" s="4"/>
      <c r="H5" s="60"/>
      <c r="I5" s="19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>
      <c r="A6" s="86" t="s">
        <v>43</v>
      </c>
      <c r="B6" s="16">
        <v>3600</v>
      </c>
      <c r="C6" s="16">
        <v>6</v>
      </c>
      <c r="D6" s="14"/>
      <c r="E6" s="15"/>
      <c r="F6" s="14"/>
      <c r="G6" s="4"/>
      <c r="H6" s="16"/>
      <c r="I6" s="24">
        <f>B6*C6*H6</f>
        <v>0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A7" s="86" t="s">
        <v>44</v>
      </c>
      <c r="B7" s="16">
        <v>295</v>
      </c>
      <c r="C7" s="7"/>
      <c r="D7" s="41"/>
      <c r="E7" s="42"/>
      <c r="F7" s="87">
        <v>1</v>
      </c>
      <c r="G7" s="4"/>
      <c r="H7" s="87"/>
      <c r="I7" s="88">
        <f>B7*F7*H7</f>
        <v>0</v>
      </c>
    </row>
    <row r="8" spans="1:20" ht="15" thickBot="1">
      <c r="A8" s="29" t="s">
        <v>45</v>
      </c>
      <c r="B8" s="20">
        <v>450</v>
      </c>
      <c r="C8" s="21"/>
      <c r="D8" s="21"/>
      <c r="E8" s="22"/>
      <c r="F8" s="20">
        <v>2</v>
      </c>
      <c r="G8" s="26"/>
      <c r="H8" s="20"/>
      <c r="I8" s="23">
        <f>H8*F8*B8</f>
        <v>0</v>
      </c>
    </row>
    <row r="9" spans="1:20" ht="15">
      <c r="A9" s="7"/>
      <c r="B9" s="84"/>
      <c r="C9" s="84"/>
      <c r="D9" s="84"/>
      <c r="E9" s="85"/>
      <c r="F9" s="84"/>
      <c r="H9" s="84"/>
      <c r="I9" s="94">
        <f>SUM(I6:I8)</f>
        <v>0</v>
      </c>
    </row>
    <row r="10" spans="1:20" ht="15.75" thickBot="1">
      <c r="A10" s="79" t="s">
        <v>21</v>
      </c>
      <c r="B10" s="17"/>
      <c r="C10" s="17"/>
      <c r="D10" s="17"/>
      <c r="E10" s="18"/>
      <c r="F10" s="17"/>
      <c r="G10" s="17"/>
      <c r="H10" s="18"/>
      <c r="N10" s="7"/>
    </row>
    <row r="11" spans="1:20" ht="60.75" thickBot="1">
      <c r="A11" s="121" t="s">
        <v>30</v>
      </c>
      <c r="B11" s="137" t="s">
        <v>40</v>
      </c>
      <c r="C11" s="140" t="s">
        <v>0</v>
      </c>
      <c r="D11" s="138" t="s">
        <v>67</v>
      </c>
      <c r="E11" s="138" t="s">
        <v>15</v>
      </c>
      <c r="F11" s="140" t="s">
        <v>12</v>
      </c>
      <c r="G11" s="138" t="s">
        <v>71</v>
      </c>
      <c r="H11" s="138" t="s">
        <v>89</v>
      </c>
      <c r="I11" s="141" t="s">
        <v>90</v>
      </c>
      <c r="M11" s="230"/>
    </row>
    <row r="12" spans="1:20" ht="15">
      <c r="A12" s="71"/>
      <c r="B12" s="72"/>
      <c r="C12" s="200" t="s">
        <v>2</v>
      </c>
      <c r="D12" s="200"/>
      <c r="E12" s="200"/>
      <c r="F12" s="200"/>
      <c r="H12" s="72"/>
      <c r="I12" s="73"/>
    </row>
    <row r="13" spans="1:20">
      <c r="A13" s="89" t="s">
        <v>43</v>
      </c>
      <c r="B13" s="12">
        <v>7200</v>
      </c>
      <c r="C13" s="12">
        <v>6</v>
      </c>
      <c r="D13" s="4"/>
      <c r="E13" s="5"/>
      <c r="F13" s="4"/>
      <c r="G13" s="4"/>
      <c r="H13" s="12"/>
      <c r="I13" s="25">
        <f>B13*C13*H13</f>
        <v>0</v>
      </c>
    </row>
    <row r="14" spans="1:20">
      <c r="A14" s="89" t="s">
        <v>43</v>
      </c>
      <c r="B14" s="12">
        <v>7200</v>
      </c>
      <c r="C14" s="39"/>
      <c r="D14" s="4"/>
      <c r="E14" s="5"/>
      <c r="F14" s="4"/>
      <c r="G14" s="12">
        <v>1</v>
      </c>
      <c r="H14" s="12"/>
      <c r="I14" s="25">
        <f>B14*G14*H14</f>
        <v>0</v>
      </c>
    </row>
    <row r="15" spans="1:20">
      <c r="A15" s="89" t="s">
        <v>43</v>
      </c>
      <c r="B15" s="12">
        <v>7200</v>
      </c>
      <c r="C15" s="39"/>
      <c r="D15" s="4"/>
      <c r="E15" s="13">
        <v>1</v>
      </c>
      <c r="F15" s="4"/>
      <c r="G15" s="39"/>
      <c r="H15" s="12"/>
      <c r="I15" s="25">
        <f>B15*E15*H15</f>
        <v>0</v>
      </c>
    </row>
    <row r="16" spans="1:20">
      <c r="A16" s="89" t="s">
        <v>74</v>
      </c>
      <c r="B16" s="12">
        <v>160</v>
      </c>
      <c r="C16" s="4"/>
      <c r="D16" s="12">
        <v>4</v>
      </c>
      <c r="E16" s="5"/>
      <c r="F16" s="39"/>
      <c r="G16" s="4"/>
      <c r="H16" s="12"/>
      <c r="I16" s="25">
        <f>B16*D16*H16</f>
        <v>0</v>
      </c>
    </row>
    <row r="17" spans="1:40">
      <c r="A17" s="89" t="s">
        <v>74</v>
      </c>
      <c r="B17" s="12">
        <v>160</v>
      </c>
      <c r="C17" s="4"/>
      <c r="D17" s="70"/>
      <c r="E17" s="13">
        <v>1</v>
      </c>
      <c r="F17" s="39"/>
      <c r="G17" s="4"/>
      <c r="H17" s="12"/>
      <c r="I17" s="25">
        <f>B17*E17*H17</f>
        <v>0</v>
      </c>
    </row>
    <row r="18" spans="1:40">
      <c r="A18" s="89" t="s">
        <v>74</v>
      </c>
      <c r="B18" s="12">
        <v>160</v>
      </c>
      <c r="C18" s="4"/>
      <c r="D18" s="4"/>
      <c r="E18" s="5"/>
      <c r="F18" s="12">
        <v>2</v>
      </c>
      <c r="G18" s="4"/>
      <c r="H18" s="12"/>
      <c r="I18" s="25">
        <f>B18*F18*H18</f>
        <v>0</v>
      </c>
    </row>
    <row r="19" spans="1:40">
      <c r="A19" s="89" t="s">
        <v>46</v>
      </c>
      <c r="B19" s="12">
        <v>120</v>
      </c>
      <c r="C19" s="4"/>
      <c r="D19" s="4"/>
      <c r="E19" s="5"/>
      <c r="F19" s="12">
        <v>2</v>
      </c>
      <c r="G19" s="4"/>
      <c r="H19" s="12"/>
      <c r="I19" s="25">
        <f>H19*F19*B19</f>
        <v>0</v>
      </c>
    </row>
    <row r="20" spans="1:40">
      <c r="A20" s="168" t="s">
        <v>45</v>
      </c>
      <c r="B20" s="12">
        <v>1200</v>
      </c>
      <c r="C20" s="4"/>
      <c r="D20" s="4"/>
      <c r="E20" s="5"/>
      <c r="F20" s="12">
        <v>2</v>
      </c>
      <c r="G20" s="4"/>
      <c r="H20" s="12"/>
      <c r="I20" s="25">
        <f>H20*F20*B20</f>
        <v>0</v>
      </c>
    </row>
    <row r="21" spans="1:40" ht="27" customHeight="1" thickBot="1">
      <c r="A21" s="169" t="s">
        <v>75</v>
      </c>
      <c r="B21" s="30">
        <v>10</v>
      </c>
      <c r="C21" s="26"/>
      <c r="D21" s="26"/>
      <c r="E21" s="27"/>
      <c r="F21" s="150"/>
      <c r="G21" s="26"/>
      <c r="H21" s="30"/>
      <c r="I21" s="90">
        <f>H21*B21</f>
        <v>0</v>
      </c>
    </row>
    <row r="22" spans="1:40" ht="15">
      <c r="A22" s="82"/>
      <c r="B22" s="82"/>
      <c r="C22" s="82"/>
      <c r="D22" s="82"/>
      <c r="E22" s="83"/>
      <c r="F22" s="82"/>
      <c r="H22" s="82"/>
      <c r="I22" s="94">
        <f>SUM(I13:I21)</f>
        <v>0</v>
      </c>
    </row>
    <row r="23" spans="1:40" ht="15.75" thickBot="1">
      <c r="A23" s="80" t="s">
        <v>38</v>
      </c>
      <c r="B23" s="7"/>
      <c r="C23" s="7"/>
      <c r="D23" s="7"/>
      <c r="E23" s="8"/>
      <c r="F23" s="7"/>
      <c r="G23" s="7"/>
      <c r="H23" s="9"/>
    </row>
    <row r="24" spans="1:40" ht="69" customHeight="1" thickBot="1">
      <c r="A24" s="120" t="s">
        <v>31</v>
      </c>
      <c r="B24" s="137" t="s">
        <v>40</v>
      </c>
      <c r="C24" s="138" t="s">
        <v>0</v>
      </c>
      <c r="D24" s="138" t="s">
        <v>69</v>
      </c>
      <c r="E24" s="138" t="s">
        <v>1</v>
      </c>
      <c r="F24" s="138" t="s">
        <v>63</v>
      </c>
      <c r="G24" s="138" t="s">
        <v>65</v>
      </c>
      <c r="H24" s="138" t="s">
        <v>91</v>
      </c>
      <c r="I24" s="142" t="s">
        <v>90</v>
      </c>
      <c r="M24" s="77"/>
    </row>
    <row r="25" spans="1:40" ht="15" thickBot="1">
      <c r="A25" s="100"/>
      <c r="B25" s="36"/>
      <c r="C25" s="198" t="s">
        <v>2</v>
      </c>
      <c r="D25" s="198"/>
      <c r="E25" s="198"/>
      <c r="F25" s="198"/>
      <c r="G25" s="184"/>
      <c r="H25" s="98"/>
      <c r="I25" s="97"/>
    </row>
    <row r="26" spans="1:40">
      <c r="A26" s="91" t="s">
        <v>19</v>
      </c>
      <c r="B26" s="62">
        <v>2430</v>
      </c>
      <c r="C26" s="62">
        <v>8</v>
      </c>
      <c r="D26" s="46"/>
      <c r="E26" s="63"/>
      <c r="F26" s="46"/>
      <c r="H26" s="62"/>
      <c r="I26" s="64">
        <f>H26*C26*B26</f>
        <v>0</v>
      </c>
      <c r="K26" s="7"/>
      <c r="L26" s="7"/>
      <c r="M26" s="7"/>
      <c r="N26" s="7"/>
      <c r="O26" s="7"/>
      <c r="P26" s="7"/>
      <c r="Q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>
      <c r="A27" s="91" t="s">
        <v>13</v>
      </c>
      <c r="B27" s="62">
        <f>B26</f>
        <v>2430</v>
      </c>
      <c r="C27" s="154"/>
      <c r="D27" s="51"/>
      <c r="E27" s="63"/>
      <c r="F27" s="46"/>
      <c r="G27" s="12">
        <v>1</v>
      </c>
      <c r="H27" s="62"/>
      <c r="I27" s="64">
        <f>H27*G27*B27</f>
        <v>0</v>
      </c>
      <c r="K27" s="7"/>
      <c r="L27" s="7"/>
      <c r="M27" s="7"/>
      <c r="N27" s="7"/>
      <c r="O27" s="7"/>
      <c r="P27" s="7"/>
      <c r="Q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>
      <c r="A28" s="91" t="s">
        <v>66</v>
      </c>
      <c r="B28" s="62">
        <f>B27</f>
        <v>2430</v>
      </c>
      <c r="C28" s="82"/>
      <c r="D28" s="48">
        <v>5</v>
      </c>
      <c r="E28" s="63"/>
      <c r="F28" s="46"/>
      <c r="G28" s="39"/>
      <c r="H28" s="62"/>
      <c r="I28" s="64">
        <f>B28*D28*H28</f>
        <v>0</v>
      </c>
      <c r="K28" s="7"/>
      <c r="L28" s="7"/>
      <c r="M28" s="7"/>
      <c r="N28" s="7"/>
      <c r="O28" s="7"/>
      <c r="P28" s="7"/>
      <c r="Q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>
      <c r="A29" s="91" t="s">
        <v>66</v>
      </c>
      <c r="B29" s="62">
        <f>B28</f>
        <v>2430</v>
      </c>
      <c r="C29" s="82"/>
      <c r="D29" s="51"/>
      <c r="E29" s="93">
        <v>1</v>
      </c>
      <c r="F29" s="46"/>
      <c r="G29" s="39"/>
      <c r="H29" s="62"/>
      <c r="I29" s="64">
        <f>H29*E29*B29</f>
        <v>0</v>
      </c>
      <c r="K29" s="191"/>
      <c r="L29" s="7"/>
      <c r="M29" s="7"/>
      <c r="N29" s="7"/>
      <c r="O29" s="7"/>
      <c r="P29" s="7"/>
      <c r="Q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>
      <c r="A30" s="91" t="s">
        <v>66</v>
      </c>
      <c r="B30" s="62">
        <f>B29</f>
        <v>2430</v>
      </c>
      <c r="C30" s="82"/>
      <c r="D30" s="51"/>
      <c r="E30" s="185"/>
      <c r="F30" s="186">
        <v>2</v>
      </c>
      <c r="G30" s="39"/>
      <c r="H30" s="62"/>
      <c r="I30" s="64">
        <f>H30*F30*B30</f>
        <v>0</v>
      </c>
      <c r="K30" s="7"/>
      <c r="L30" s="7"/>
      <c r="M30" s="7"/>
      <c r="N30" s="7"/>
      <c r="O30" s="7"/>
      <c r="P30" s="7"/>
      <c r="Q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>
      <c r="A31" s="89" t="s">
        <v>41</v>
      </c>
      <c r="B31" s="12">
        <v>621</v>
      </c>
      <c r="C31" s="4"/>
      <c r="D31" s="12">
        <v>5</v>
      </c>
      <c r="E31" s="5"/>
      <c r="F31" s="4"/>
      <c r="G31" s="4"/>
      <c r="H31" s="12"/>
      <c r="I31" s="28">
        <f>B31*D31*H31</f>
        <v>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>
      <c r="A32" s="89" t="s">
        <v>41</v>
      </c>
      <c r="B32" s="12">
        <v>621</v>
      </c>
      <c r="C32" s="4"/>
      <c r="D32" s="39"/>
      <c r="E32" s="13">
        <v>1</v>
      </c>
      <c r="F32" s="4"/>
      <c r="G32" s="4"/>
      <c r="H32" s="12"/>
      <c r="I32" s="28">
        <f>B32*E32*H32</f>
        <v>0</v>
      </c>
      <c r="J32" s="7"/>
      <c r="K32" s="19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>
      <c r="A33" s="89" t="s">
        <v>41</v>
      </c>
      <c r="B33" s="12">
        <v>621</v>
      </c>
      <c r="C33" s="4"/>
      <c r="D33" s="39"/>
      <c r="E33" s="5"/>
      <c r="F33" s="12">
        <v>2</v>
      </c>
      <c r="G33" s="4"/>
      <c r="H33" s="12"/>
      <c r="I33" s="28">
        <f>B33*F33*H33</f>
        <v>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>
      <c r="A34" s="89" t="s">
        <v>47</v>
      </c>
      <c r="B34" s="12">
        <v>295</v>
      </c>
      <c r="C34" s="4"/>
      <c r="D34" s="11">
        <v>5</v>
      </c>
      <c r="E34" s="5"/>
      <c r="F34" s="4"/>
      <c r="G34" s="4"/>
      <c r="H34" s="12"/>
      <c r="I34" s="28">
        <f>B34*D34*H34</f>
        <v>0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>
      <c r="A35" s="89" t="s">
        <v>47</v>
      </c>
      <c r="B35" s="53">
        <v>295</v>
      </c>
      <c r="C35" s="43"/>
      <c r="D35" s="50"/>
      <c r="E35" s="55">
        <v>1</v>
      </c>
      <c r="F35" s="43"/>
      <c r="G35" s="4"/>
      <c r="H35" s="53"/>
      <c r="I35" s="56">
        <f>B35*E35*H35</f>
        <v>0</v>
      </c>
      <c r="J35" s="7"/>
      <c r="K35" s="191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>
      <c r="A36" s="89" t="s">
        <v>76</v>
      </c>
      <c r="B36" s="53">
        <v>295</v>
      </c>
      <c r="C36" s="43"/>
      <c r="D36" s="50"/>
      <c r="E36" s="44"/>
      <c r="F36" s="53">
        <v>2</v>
      </c>
      <c r="G36" s="4"/>
      <c r="H36" s="53"/>
      <c r="I36" s="56">
        <f>B36*F36*H36</f>
        <v>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>
      <c r="A37" s="92" t="s">
        <v>48</v>
      </c>
      <c r="B37" s="53">
        <v>800</v>
      </c>
      <c r="C37" s="43"/>
      <c r="D37" s="50"/>
      <c r="E37" s="44"/>
      <c r="F37" s="53">
        <v>2</v>
      </c>
      <c r="G37" s="4"/>
      <c r="H37" s="53"/>
      <c r="I37" s="56">
        <f>B37*F37*H37</f>
        <v>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s="3" customFormat="1" ht="15" thickBot="1">
      <c r="A38" s="29" t="s">
        <v>45</v>
      </c>
      <c r="B38" s="30">
        <v>1400</v>
      </c>
      <c r="C38" s="26"/>
      <c r="D38" s="26"/>
      <c r="E38" s="27"/>
      <c r="F38" s="30">
        <v>2</v>
      </c>
      <c r="G38" s="26"/>
      <c r="H38" s="30"/>
      <c r="I38" s="31">
        <f>B38*F38*H38</f>
        <v>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s="7" customFormat="1" ht="15">
      <c r="A39" s="160"/>
      <c r="B39" s="160"/>
      <c r="C39" s="160"/>
      <c r="D39" s="160"/>
      <c r="E39" s="164"/>
      <c r="F39" s="160"/>
      <c r="H39" s="160"/>
      <c r="I39" s="165">
        <f>SUM(I26:I38)</f>
        <v>0</v>
      </c>
    </row>
    <row r="40" spans="1:40" s="7" customFormat="1" ht="15.75" thickBot="1">
      <c r="A40" s="81" t="s">
        <v>42</v>
      </c>
      <c r="B40" s="160"/>
      <c r="C40" s="160"/>
      <c r="D40" s="160"/>
      <c r="E40" s="164"/>
      <c r="F40" s="160"/>
      <c r="G40" s="160"/>
      <c r="H40" s="166"/>
    </row>
    <row r="41" spans="1:40" s="7" customFormat="1" ht="72" thickBot="1">
      <c r="A41" s="163" t="s">
        <v>39</v>
      </c>
      <c r="B41" s="162" t="s">
        <v>40</v>
      </c>
      <c r="C41" s="140" t="s">
        <v>0</v>
      </c>
      <c r="D41" s="140" t="s">
        <v>72</v>
      </c>
      <c r="E41" s="140" t="s">
        <v>1</v>
      </c>
      <c r="F41" s="140" t="s">
        <v>12</v>
      </c>
      <c r="G41" s="138" t="s">
        <v>65</v>
      </c>
      <c r="H41" s="140" t="s">
        <v>89</v>
      </c>
      <c r="I41" s="141" t="s">
        <v>90</v>
      </c>
    </row>
    <row r="42" spans="1:40" s="7" customFormat="1" ht="15" thickBot="1">
      <c r="A42" s="189"/>
      <c r="B42" s="202" t="s">
        <v>2</v>
      </c>
      <c r="C42" s="202"/>
      <c r="D42" s="202"/>
      <c r="E42" s="202"/>
      <c r="F42" s="202"/>
      <c r="G42" s="202"/>
      <c r="H42" s="202"/>
      <c r="I42" s="203"/>
    </row>
    <row r="43" spans="1:40" s="7" customFormat="1">
      <c r="A43" s="91" t="s">
        <v>43</v>
      </c>
      <c r="B43" s="62">
        <v>3885</v>
      </c>
      <c r="C43" s="48">
        <v>8</v>
      </c>
      <c r="D43" s="46"/>
      <c r="E43" s="63"/>
      <c r="F43" s="187"/>
      <c r="G43" s="46"/>
      <c r="H43" s="62"/>
      <c r="I43" s="167">
        <f>H43*C43*B43</f>
        <v>0</v>
      </c>
    </row>
    <row r="44" spans="1:40" s="7" customFormat="1">
      <c r="A44" s="91" t="s">
        <v>77</v>
      </c>
      <c r="B44" s="62">
        <v>3885</v>
      </c>
      <c r="C44" s="4"/>
      <c r="D44" s="158">
        <v>5</v>
      </c>
      <c r="E44" s="157"/>
      <c r="F44" s="52"/>
      <c r="G44" s="4"/>
      <c r="H44" s="62"/>
      <c r="I44" s="167">
        <f>H44*D44*B44</f>
        <v>0</v>
      </c>
    </row>
    <row r="45" spans="1:40" s="7" customFormat="1">
      <c r="A45" s="91" t="s">
        <v>78</v>
      </c>
      <c r="B45" s="62">
        <v>3885</v>
      </c>
      <c r="C45" s="4"/>
      <c r="D45" s="156"/>
      <c r="E45" s="159">
        <v>1</v>
      </c>
      <c r="F45" s="52"/>
      <c r="G45" s="4"/>
      <c r="H45" s="62"/>
      <c r="I45" s="167">
        <f>H45*E45*B45</f>
        <v>0</v>
      </c>
    </row>
    <row r="46" spans="1:40" s="7" customFormat="1">
      <c r="A46" s="91" t="s">
        <v>78</v>
      </c>
      <c r="B46" s="62">
        <v>3885</v>
      </c>
      <c r="C46" s="4"/>
      <c r="D46" s="156"/>
      <c r="E46" s="190"/>
      <c r="F46" s="160"/>
      <c r="G46" s="12">
        <v>1</v>
      </c>
      <c r="H46" s="62"/>
      <c r="I46" s="167">
        <f>H46*G46*B46</f>
        <v>0</v>
      </c>
    </row>
    <row r="47" spans="1:40" s="7" customFormat="1">
      <c r="A47" s="89" t="s">
        <v>49</v>
      </c>
      <c r="B47" s="12">
        <v>686</v>
      </c>
      <c r="C47" s="4"/>
      <c r="D47" s="158">
        <v>5</v>
      </c>
      <c r="E47" s="157"/>
      <c r="F47" s="160"/>
      <c r="G47" s="4"/>
      <c r="H47" s="12"/>
      <c r="I47" s="167">
        <f>H47*D47*B47</f>
        <v>0</v>
      </c>
    </row>
    <row r="48" spans="1:40" s="7" customFormat="1">
      <c r="A48" s="89" t="s">
        <v>79</v>
      </c>
      <c r="B48" s="12">
        <v>686</v>
      </c>
      <c r="C48" s="4"/>
      <c r="D48" s="156"/>
      <c r="E48" s="159">
        <v>2</v>
      </c>
      <c r="F48" s="52"/>
      <c r="G48" s="4"/>
      <c r="H48" s="12"/>
      <c r="I48" s="167">
        <f>H48*E48*B48</f>
        <v>0</v>
      </c>
    </row>
    <row r="49" spans="1:40" s="7" customFormat="1">
      <c r="A49" s="89" t="s">
        <v>80</v>
      </c>
      <c r="B49" s="12">
        <v>686</v>
      </c>
      <c r="C49" s="4"/>
      <c r="D49" s="156"/>
      <c r="E49" s="157"/>
      <c r="F49" s="188">
        <v>2</v>
      </c>
      <c r="G49" s="4"/>
      <c r="H49" s="12"/>
      <c r="I49" s="167">
        <f>H49*F49*B49</f>
        <v>0</v>
      </c>
    </row>
    <row r="50" spans="1:40" s="7" customFormat="1">
      <c r="A50" s="89" t="s">
        <v>47</v>
      </c>
      <c r="B50" s="12">
        <v>300</v>
      </c>
      <c r="C50" s="4"/>
      <c r="D50" s="158">
        <v>5</v>
      </c>
      <c r="E50" s="157"/>
      <c r="F50" s="52"/>
      <c r="G50" s="4"/>
      <c r="H50" s="12"/>
      <c r="I50" s="167">
        <f>H50*D50*B50</f>
        <v>0</v>
      </c>
    </row>
    <row r="51" spans="1:40" s="7" customFormat="1">
      <c r="A51" s="89" t="s">
        <v>76</v>
      </c>
      <c r="B51" s="12">
        <v>300</v>
      </c>
      <c r="C51" s="4"/>
      <c r="D51" s="156"/>
      <c r="E51" s="159">
        <v>2</v>
      </c>
      <c r="F51" s="52"/>
      <c r="G51" s="4"/>
      <c r="H51" s="53"/>
      <c r="I51" s="167">
        <f>H51*E51*B51</f>
        <v>0</v>
      </c>
    </row>
    <row r="52" spans="1:40" s="7" customFormat="1">
      <c r="A52" s="89" t="s">
        <v>76</v>
      </c>
      <c r="B52" s="12">
        <v>300</v>
      </c>
      <c r="C52" s="4"/>
      <c r="D52" s="156"/>
      <c r="E52" s="157"/>
      <c r="F52" s="188">
        <v>2</v>
      </c>
      <c r="G52" s="4"/>
      <c r="H52" s="53"/>
      <c r="I52" s="167">
        <f>H52*F52*B52</f>
        <v>0</v>
      </c>
    </row>
    <row r="53" spans="1:40" s="7" customFormat="1" ht="15" thickBot="1">
      <c r="A53" s="29" t="s">
        <v>45</v>
      </c>
      <c r="B53" s="12">
        <v>833</v>
      </c>
      <c r="C53" s="4"/>
      <c r="D53" s="156"/>
      <c r="E53" s="157"/>
      <c r="F53" s="188">
        <v>2</v>
      </c>
      <c r="G53" s="4"/>
      <c r="H53" s="30"/>
      <c r="I53" s="167">
        <f>H53*F53*B53</f>
        <v>0</v>
      </c>
    </row>
    <row r="54" spans="1:40" s="7" customFormat="1">
      <c r="A54" s="12"/>
      <c r="B54" s="12"/>
      <c r="C54" s="4"/>
      <c r="D54" s="156"/>
      <c r="E54" s="157"/>
      <c r="F54" s="52"/>
      <c r="G54" s="4"/>
      <c r="H54" s="39"/>
      <c r="I54" s="161"/>
    </row>
    <row r="55" spans="1:40" s="7" customFormat="1" ht="15">
      <c r="A55" s="12"/>
      <c r="B55" s="12"/>
      <c r="C55" s="4"/>
      <c r="D55" s="4"/>
      <c r="E55" s="5"/>
      <c r="F55" s="52"/>
      <c r="G55" s="4"/>
      <c r="H55" s="39"/>
      <c r="I55" s="172">
        <f>SUM(I43:I54)</f>
        <v>0</v>
      </c>
    </row>
    <row r="56" spans="1:40" s="7" customFormat="1" ht="15">
      <c r="A56" s="206"/>
      <c r="B56" s="82"/>
      <c r="E56" s="8"/>
      <c r="F56" s="160"/>
      <c r="H56" s="160"/>
      <c r="I56" s="205"/>
    </row>
    <row r="57" spans="1:40" s="7" customFormat="1" ht="15.75" thickBot="1">
      <c r="A57" s="80" t="s">
        <v>22</v>
      </c>
      <c r="B57"/>
      <c r="C57"/>
      <c r="D57"/>
      <c r="E57" s="1"/>
      <c r="F57"/>
      <c r="G57"/>
      <c r="H57"/>
    </row>
    <row r="58" spans="1:40" s="7" customFormat="1" ht="60.75" thickBot="1">
      <c r="A58" s="120" t="s">
        <v>32</v>
      </c>
      <c r="B58" s="137" t="s">
        <v>40</v>
      </c>
      <c r="C58" s="138" t="s">
        <v>0</v>
      </c>
      <c r="D58" s="138" t="s">
        <v>68</v>
      </c>
      <c r="E58" s="138" t="s">
        <v>15</v>
      </c>
      <c r="F58" s="138" t="s">
        <v>12</v>
      </c>
      <c r="G58" s="138" t="s">
        <v>65</v>
      </c>
      <c r="H58" s="138" t="s">
        <v>89</v>
      </c>
      <c r="I58" s="142" t="s">
        <v>90</v>
      </c>
    </row>
    <row r="59" spans="1:40" ht="15" thickBot="1">
      <c r="A59" s="100"/>
      <c r="B59" s="36"/>
      <c r="C59" s="198" t="s">
        <v>2</v>
      </c>
      <c r="D59" s="198"/>
      <c r="E59" s="198"/>
      <c r="F59" s="198"/>
      <c r="G59" s="184"/>
      <c r="H59" s="98"/>
      <c r="I59" s="9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>
      <c r="A60" s="101" t="s">
        <v>43</v>
      </c>
      <c r="B60" s="102">
        <v>15000</v>
      </c>
      <c r="C60" s="102">
        <v>8</v>
      </c>
      <c r="D60" s="72"/>
      <c r="E60" s="95"/>
      <c r="F60" s="72"/>
      <c r="G60" s="46"/>
      <c r="H60" s="102"/>
      <c r="I60" s="103">
        <f>H60*C60*B60</f>
        <v>0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0" ht="15" thickBot="1">
      <c r="A61" s="91" t="s">
        <v>78</v>
      </c>
      <c r="B61" s="62">
        <v>15000</v>
      </c>
      <c r="C61" s="51"/>
      <c r="D61" s="46"/>
      <c r="E61" s="93">
        <v>2</v>
      </c>
      <c r="F61" s="46"/>
      <c r="G61" s="4"/>
      <c r="H61" s="62"/>
      <c r="I61" s="64">
        <f>H61*E61*B61</f>
        <v>0</v>
      </c>
      <c r="R61" s="7"/>
    </row>
    <row r="62" spans="1:40">
      <c r="A62" s="101" t="s">
        <v>43</v>
      </c>
      <c r="B62" s="62">
        <v>15000</v>
      </c>
      <c r="C62" s="51"/>
      <c r="D62" s="46"/>
      <c r="E62" s="185"/>
      <c r="F62" s="46"/>
      <c r="G62" s="11">
        <v>1</v>
      </c>
      <c r="H62" s="62"/>
      <c r="I62" s="64">
        <f>H62*G62*B62</f>
        <v>0</v>
      </c>
      <c r="R62" s="7"/>
    </row>
    <row r="63" spans="1:40">
      <c r="A63" s="89" t="s">
        <v>44</v>
      </c>
      <c r="B63" s="12">
        <v>160</v>
      </c>
      <c r="C63" s="39"/>
      <c r="D63" s="12">
        <v>5</v>
      </c>
      <c r="E63" s="5"/>
      <c r="F63" s="4"/>
      <c r="G63" s="4"/>
      <c r="H63" s="12"/>
      <c r="I63" s="28">
        <f>H63*D63*B63</f>
        <v>0</v>
      </c>
    </row>
    <row r="64" spans="1:40">
      <c r="A64" s="89" t="s">
        <v>3</v>
      </c>
      <c r="B64" s="53">
        <v>160</v>
      </c>
      <c r="C64" s="4"/>
      <c r="D64" s="39"/>
      <c r="E64" s="13">
        <v>2</v>
      </c>
      <c r="F64" s="4"/>
      <c r="G64" s="4"/>
      <c r="H64" s="12"/>
      <c r="I64" s="28">
        <f>H64*E64*B64</f>
        <v>0</v>
      </c>
    </row>
    <row r="65" spans="1:9">
      <c r="A65" s="86" t="s">
        <v>3</v>
      </c>
      <c r="B65" s="12">
        <v>160</v>
      </c>
      <c r="C65" s="4"/>
      <c r="D65" s="39"/>
      <c r="E65" s="5"/>
      <c r="F65" s="12">
        <v>2</v>
      </c>
      <c r="G65" s="4"/>
      <c r="H65" s="12"/>
      <c r="I65" s="28">
        <f>H65*F65*B65</f>
        <v>0</v>
      </c>
    </row>
    <row r="66" spans="1:9">
      <c r="A66" s="89" t="s">
        <v>50</v>
      </c>
      <c r="B66" s="62">
        <v>182</v>
      </c>
      <c r="C66" s="4"/>
      <c r="D66" s="12">
        <v>5</v>
      </c>
      <c r="E66" s="5"/>
      <c r="F66" s="4"/>
      <c r="G66" s="4"/>
      <c r="H66" s="12"/>
      <c r="I66" s="28">
        <f>H66*D66*B66</f>
        <v>0</v>
      </c>
    </row>
    <row r="67" spans="1:9">
      <c r="A67" s="89" t="s">
        <v>50</v>
      </c>
      <c r="B67" s="12">
        <v>182</v>
      </c>
      <c r="C67" s="4"/>
      <c r="D67" s="4"/>
      <c r="E67" s="13">
        <v>2</v>
      </c>
      <c r="F67" s="4"/>
      <c r="G67" s="4"/>
      <c r="H67" s="12"/>
      <c r="I67" s="28">
        <f>H67*E67*B67</f>
        <v>0</v>
      </c>
    </row>
    <row r="68" spans="1:9">
      <c r="A68" s="89" t="s">
        <v>4</v>
      </c>
      <c r="B68" s="12">
        <v>182</v>
      </c>
      <c r="C68" s="4"/>
      <c r="D68" s="4"/>
      <c r="E68" s="54"/>
      <c r="F68" s="12">
        <v>2</v>
      </c>
      <c r="G68" s="4"/>
      <c r="H68" s="12"/>
      <c r="I68" s="28">
        <f>H68*F68*B68</f>
        <v>0</v>
      </c>
    </row>
    <row r="69" spans="1:9">
      <c r="A69" s="92" t="s">
        <v>51</v>
      </c>
      <c r="B69" s="53">
        <v>120</v>
      </c>
      <c r="C69" s="43"/>
      <c r="D69" s="43"/>
      <c r="E69" s="65"/>
      <c r="F69" s="53">
        <v>2</v>
      </c>
      <c r="G69" s="4"/>
      <c r="H69" s="53"/>
      <c r="I69" s="28">
        <f>H69*F69*B69</f>
        <v>0</v>
      </c>
    </row>
    <row r="70" spans="1:9">
      <c r="A70" s="89" t="s">
        <v>45</v>
      </c>
      <c r="B70" s="12">
        <v>1600</v>
      </c>
      <c r="C70" s="4"/>
      <c r="D70" s="4"/>
      <c r="E70" s="5"/>
      <c r="F70" s="12">
        <v>2</v>
      </c>
      <c r="G70" s="4"/>
      <c r="H70" s="12"/>
      <c r="I70" s="28">
        <f>H70*F70*B70</f>
        <v>0</v>
      </c>
    </row>
    <row r="71" spans="1:9">
      <c r="A71" s="89" t="s">
        <v>24</v>
      </c>
      <c r="B71" s="12">
        <v>25</v>
      </c>
      <c r="C71" s="4"/>
      <c r="D71" s="4"/>
      <c r="E71" s="5"/>
      <c r="F71" s="39"/>
      <c r="G71" s="4"/>
      <c r="H71" s="12"/>
      <c r="I71" s="28">
        <f>H71*B71</f>
        <v>0</v>
      </c>
    </row>
    <row r="72" spans="1:9">
      <c r="A72" s="12" t="s">
        <v>23</v>
      </c>
      <c r="B72" s="12">
        <v>10</v>
      </c>
      <c r="C72" s="4"/>
      <c r="D72" s="4"/>
      <c r="E72" s="5"/>
      <c r="F72" s="39"/>
      <c r="G72" s="4"/>
      <c r="H72" s="12"/>
      <c r="I72" s="155">
        <f>H72*B72</f>
        <v>0</v>
      </c>
    </row>
    <row r="73" spans="1:9" ht="44.25" customHeight="1" thickBot="1">
      <c r="A73" s="171" t="s">
        <v>53</v>
      </c>
      <c r="B73" s="30">
        <v>500</v>
      </c>
      <c r="C73" s="26"/>
      <c r="D73" s="26"/>
      <c r="E73" s="27"/>
      <c r="F73" s="104">
        <v>1</v>
      </c>
      <c r="G73" s="11"/>
      <c r="H73" s="30"/>
      <c r="I73" s="170">
        <f>B73*F73*H73</f>
        <v>0</v>
      </c>
    </row>
    <row r="74" spans="1:9" ht="15">
      <c r="E74" s="1"/>
      <c r="I74" s="10">
        <f>SUM(I60:I73)</f>
        <v>0</v>
      </c>
    </row>
    <row r="75" spans="1:9" ht="15">
      <c r="E75" s="1"/>
      <c r="H75" s="10"/>
    </row>
    <row r="76" spans="1:9" ht="15.75" thickBot="1">
      <c r="A76" s="81" t="s">
        <v>25</v>
      </c>
      <c r="B76" s="7"/>
      <c r="C76" s="99"/>
      <c r="D76" s="99"/>
      <c r="E76" s="99"/>
      <c r="F76" s="99"/>
      <c r="G76" s="7"/>
      <c r="H76" s="9"/>
    </row>
    <row r="77" spans="1:9" ht="60.75" customHeight="1" thickBot="1">
      <c r="A77" s="138" t="s">
        <v>54</v>
      </c>
      <c r="B77" s="138"/>
      <c r="C77" s="138"/>
      <c r="D77" s="138"/>
      <c r="E77" s="138"/>
      <c r="F77" s="138" t="s">
        <v>12</v>
      </c>
      <c r="G77" s="138" t="s">
        <v>89</v>
      </c>
      <c r="H77" s="138" t="s">
        <v>90</v>
      </c>
    </row>
    <row r="78" spans="1:9" ht="15" thickBot="1">
      <c r="A78" s="108"/>
      <c r="C78" s="201" t="s">
        <v>55</v>
      </c>
      <c r="D78" s="201"/>
      <c r="E78" s="201"/>
      <c r="F78" s="201"/>
      <c r="G78" s="4"/>
      <c r="H78" s="106"/>
    </row>
    <row r="79" spans="1:9" ht="15" thickBot="1">
      <c r="A79" s="108" t="s">
        <v>11</v>
      </c>
      <c r="B79" s="12">
        <v>245</v>
      </c>
      <c r="C79" s="178"/>
      <c r="D79" s="178"/>
      <c r="E79" s="179"/>
      <c r="F79" s="178">
        <v>2</v>
      </c>
      <c r="G79" s="178"/>
      <c r="H79" s="109">
        <f>G79*F79*B79</f>
        <v>0</v>
      </c>
    </row>
    <row r="80" spans="1:9" ht="15">
      <c r="E80" s="1"/>
      <c r="H80" s="10">
        <f>SUM(H79)</f>
        <v>0</v>
      </c>
    </row>
    <row r="81" spans="1:11" ht="15">
      <c r="E81" s="1"/>
      <c r="H81" s="10"/>
    </row>
    <row r="82" spans="1:11" ht="15.75" thickBot="1">
      <c r="A82" s="79" t="s">
        <v>27</v>
      </c>
    </row>
    <row r="83" spans="1:11" ht="60.75" thickBot="1">
      <c r="A83" s="138" t="s">
        <v>64</v>
      </c>
      <c r="B83" s="138" t="s">
        <v>36</v>
      </c>
      <c r="C83" s="138" t="s">
        <v>0</v>
      </c>
      <c r="D83" s="138" t="s">
        <v>81</v>
      </c>
      <c r="E83" s="138" t="s">
        <v>1</v>
      </c>
      <c r="F83" s="138" t="s">
        <v>12</v>
      </c>
      <c r="G83" s="138" t="s">
        <v>89</v>
      </c>
      <c r="H83" s="138" t="s">
        <v>90</v>
      </c>
    </row>
    <row r="84" spans="1:11" ht="15" thickBot="1">
      <c r="A84" s="110"/>
      <c r="B84" s="17"/>
      <c r="C84" s="197" t="s">
        <v>2</v>
      </c>
      <c r="D84" s="197"/>
      <c r="E84" s="197"/>
      <c r="F84" s="197"/>
      <c r="G84" s="111"/>
      <c r="H84" s="106"/>
    </row>
    <row r="85" spans="1:11" ht="15" thickBot="1">
      <c r="A85" s="112" t="s">
        <v>18</v>
      </c>
      <c r="B85" s="113">
        <f>M160</f>
        <v>0</v>
      </c>
      <c r="C85" s="113">
        <v>3</v>
      </c>
      <c r="D85" s="61"/>
      <c r="E85" s="114"/>
      <c r="F85" s="61"/>
      <c r="G85" s="113"/>
      <c r="H85" s="115">
        <f>G85*C85*B85</f>
        <v>0</v>
      </c>
      <c r="J85" s="7"/>
      <c r="K85" s="7"/>
    </row>
    <row r="86" spans="1:11" ht="15">
      <c r="E86" s="1"/>
      <c r="H86" s="10">
        <f>SUM(H85)</f>
        <v>0</v>
      </c>
    </row>
    <row r="87" spans="1:11" ht="15">
      <c r="E87" s="1"/>
      <c r="H87" s="10"/>
    </row>
    <row r="88" spans="1:11" ht="15">
      <c r="E88" s="1"/>
      <c r="H88" s="10"/>
    </row>
    <row r="89" spans="1:11" ht="15.75" thickBot="1">
      <c r="A89" s="79" t="s">
        <v>59</v>
      </c>
      <c r="B89" s="7"/>
      <c r="C89" s="7"/>
      <c r="D89" s="7"/>
      <c r="E89" s="7"/>
      <c r="F89" s="7"/>
      <c r="G89" s="7"/>
      <c r="H89" s="8"/>
    </row>
    <row r="90" spans="1:11" ht="60.75" thickBot="1">
      <c r="A90" s="144" t="s">
        <v>33</v>
      </c>
      <c r="B90" s="144" t="s">
        <v>36</v>
      </c>
      <c r="C90" s="144" t="s">
        <v>0</v>
      </c>
      <c r="D90" s="144" t="s">
        <v>14</v>
      </c>
      <c r="E90" s="144" t="s">
        <v>15</v>
      </c>
      <c r="F90" s="144" t="s">
        <v>16</v>
      </c>
      <c r="G90" s="144" t="s">
        <v>89</v>
      </c>
      <c r="H90" s="144" t="s">
        <v>90</v>
      </c>
    </row>
    <row r="91" spans="1:11" ht="15" thickBot="1">
      <c r="A91" s="105"/>
      <c r="B91" s="7"/>
      <c r="C91" s="193" t="s">
        <v>2</v>
      </c>
      <c r="D91" s="194"/>
      <c r="E91" s="194"/>
      <c r="F91" s="195"/>
      <c r="G91" s="96"/>
      <c r="H91" s="106"/>
      <c r="K91" s="38"/>
    </row>
    <row r="92" spans="1:11">
      <c r="A92" s="101" t="s">
        <v>52</v>
      </c>
      <c r="B92" s="107">
        <f>M136+M137</f>
        <v>0</v>
      </c>
      <c r="C92" s="102">
        <v>7</v>
      </c>
      <c r="D92" s="72"/>
      <c r="E92" s="95"/>
      <c r="F92" s="72"/>
      <c r="G92" s="102"/>
      <c r="H92" s="103">
        <f>G92*C92*B92</f>
        <v>0</v>
      </c>
    </row>
    <row r="93" spans="1:11">
      <c r="A93" s="89" t="s">
        <v>82</v>
      </c>
      <c r="B93" s="67">
        <f>B92</f>
        <v>0</v>
      </c>
      <c r="C93" s="39"/>
      <c r="D93" s="39"/>
      <c r="E93" s="6"/>
      <c r="F93" s="4"/>
      <c r="G93" s="12"/>
      <c r="H93" s="74">
        <f>G93*B93</f>
        <v>0</v>
      </c>
    </row>
    <row r="94" spans="1:11">
      <c r="A94" s="89" t="s">
        <v>17</v>
      </c>
      <c r="B94" s="67">
        <f>B93</f>
        <v>0</v>
      </c>
      <c r="C94" s="4"/>
      <c r="D94" s="4"/>
      <c r="E94" s="13">
        <v>1</v>
      </c>
      <c r="F94" s="4"/>
      <c r="G94" s="12"/>
      <c r="H94" s="28">
        <f>G94*E94*B94</f>
        <v>0</v>
      </c>
    </row>
    <row r="95" spans="1:11" ht="15" thickBot="1">
      <c r="A95" s="29" t="s">
        <v>17</v>
      </c>
      <c r="B95" s="68">
        <f>B94</f>
        <v>0</v>
      </c>
      <c r="C95" s="26"/>
      <c r="D95" s="26"/>
      <c r="E95" s="27"/>
      <c r="F95" s="30">
        <v>1</v>
      </c>
      <c r="G95" s="30"/>
      <c r="H95" s="31">
        <f>G95*F95*B95</f>
        <v>0</v>
      </c>
    </row>
    <row r="96" spans="1:11" ht="15">
      <c r="A96" s="77"/>
      <c r="B96" s="77"/>
      <c r="E96" s="1"/>
      <c r="H96" s="10">
        <f>SUM(H92:H95)</f>
        <v>0</v>
      </c>
    </row>
    <row r="97" spans="1:25" ht="15.75" thickBot="1">
      <c r="A97" s="79" t="s">
        <v>60</v>
      </c>
      <c r="B97" s="7"/>
      <c r="C97" s="7"/>
      <c r="D97" s="7"/>
      <c r="E97" s="7"/>
      <c r="F97" s="7"/>
      <c r="G97" s="7"/>
      <c r="H97" s="8"/>
      <c r="T97" s="38"/>
      <c r="U97" s="38"/>
      <c r="V97" s="38"/>
      <c r="W97" s="38"/>
      <c r="X97" s="38"/>
      <c r="Y97" s="38"/>
    </row>
    <row r="98" spans="1:25" ht="60.75" thickBot="1">
      <c r="A98" s="127" t="s">
        <v>37</v>
      </c>
      <c r="B98" s="143" t="s">
        <v>36</v>
      </c>
      <c r="C98" s="144" t="s">
        <v>0</v>
      </c>
      <c r="D98" s="144" t="s">
        <v>14</v>
      </c>
      <c r="E98" s="144" t="s">
        <v>15</v>
      </c>
      <c r="F98" s="144" t="s">
        <v>16</v>
      </c>
      <c r="G98" s="144" t="s">
        <v>89</v>
      </c>
      <c r="H98" s="145" t="s">
        <v>90</v>
      </c>
      <c r="K98" s="38"/>
      <c r="L98" s="2"/>
    </row>
    <row r="99" spans="1:25" ht="15" thickBot="1">
      <c r="A99" s="105"/>
      <c r="B99" s="7"/>
      <c r="C99" s="193" t="s">
        <v>2</v>
      </c>
      <c r="D99" s="194"/>
      <c r="E99" s="194"/>
      <c r="F99" s="195"/>
      <c r="G99" s="96"/>
      <c r="H99" s="106"/>
      <c r="I99" s="38"/>
    </row>
    <row r="100" spans="1:25">
      <c r="A100" s="101" t="s">
        <v>82</v>
      </c>
      <c r="B100" s="107">
        <f>M135+M139+M140+M141+M142</f>
        <v>0</v>
      </c>
      <c r="C100" s="102">
        <v>12</v>
      </c>
      <c r="D100" s="151"/>
      <c r="E100" s="152"/>
      <c r="F100" s="151"/>
      <c r="G100" s="102"/>
      <c r="H100" s="38">
        <f>G100*C100*B100</f>
        <v>0</v>
      </c>
    </row>
    <row r="101" spans="1:25">
      <c r="A101" s="89" t="s">
        <v>82</v>
      </c>
      <c r="B101" s="67">
        <f>B100</f>
        <v>0</v>
      </c>
      <c r="C101" s="70"/>
      <c r="D101" s="12">
        <v>11</v>
      </c>
      <c r="E101" s="153"/>
      <c r="F101" s="70"/>
      <c r="G101" s="12"/>
      <c r="H101" s="28">
        <f>G101*D101*B101</f>
        <v>0</v>
      </c>
      <c r="K101" s="38"/>
    </row>
    <row r="102" spans="1:25">
      <c r="A102" s="89" t="s">
        <v>82</v>
      </c>
      <c r="B102" s="67">
        <f>B100</f>
        <v>0</v>
      </c>
      <c r="C102" s="70"/>
      <c r="D102" s="70"/>
      <c r="E102" s="13">
        <v>2</v>
      </c>
      <c r="F102" s="70"/>
      <c r="G102" s="12"/>
      <c r="H102" s="28">
        <f>G102*E102*B102</f>
        <v>0</v>
      </c>
      <c r="K102" s="38"/>
    </row>
    <row r="103" spans="1:25" ht="27" customHeight="1">
      <c r="A103" s="183" t="s">
        <v>83</v>
      </c>
      <c r="B103" s="173">
        <f>B100</f>
        <v>0</v>
      </c>
      <c r="C103" s="174"/>
      <c r="D103" s="174"/>
      <c r="E103" s="175"/>
      <c r="F103" s="53">
        <v>2</v>
      </c>
      <c r="G103" s="53"/>
      <c r="H103" s="56">
        <f>G103*F103*B103</f>
        <v>0</v>
      </c>
    </row>
    <row r="104" spans="1:25" ht="48.75" customHeight="1">
      <c r="A104" s="177" t="s">
        <v>84</v>
      </c>
      <c r="B104" s="67">
        <v>300</v>
      </c>
      <c r="C104" s="70"/>
      <c r="D104" s="70"/>
      <c r="E104" s="176"/>
      <c r="F104" s="12">
        <v>1</v>
      </c>
      <c r="G104" s="12"/>
      <c r="H104" s="155">
        <f>G104*F104*B104</f>
        <v>0</v>
      </c>
    </row>
    <row r="105" spans="1:25" ht="15">
      <c r="E105" s="1"/>
      <c r="H105" s="10">
        <f>SUM(H100:H104)</f>
        <v>0</v>
      </c>
    </row>
    <row r="106" spans="1:25" ht="15">
      <c r="E106" s="1"/>
      <c r="H106" s="10"/>
      <c r="I106" s="38"/>
    </row>
    <row r="107" spans="1:25" ht="15.75" thickBot="1">
      <c r="A107" s="81" t="s">
        <v>28</v>
      </c>
      <c r="B107" s="7"/>
      <c r="C107" s="7"/>
      <c r="D107" s="7"/>
      <c r="E107" s="7"/>
      <c r="F107" s="7"/>
      <c r="G107" s="7"/>
      <c r="H107" s="8"/>
    </row>
    <row r="108" spans="1:25" ht="102.75" thickBot="1">
      <c r="A108" s="122" t="s">
        <v>34</v>
      </c>
      <c r="B108" s="146" t="s">
        <v>36</v>
      </c>
      <c r="C108" s="147" t="s">
        <v>0</v>
      </c>
      <c r="D108" s="147" t="s">
        <v>14</v>
      </c>
      <c r="E108" s="147" t="s">
        <v>1</v>
      </c>
      <c r="F108" s="147" t="s">
        <v>12</v>
      </c>
      <c r="G108" s="147" t="s">
        <v>89</v>
      </c>
      <c r="H108" s="148" t="s">
        <v>90</v>
      </c>
    </row>
    <row r="109" spans="1:25" ht="15" thickBot="1">
      <c r="A109" s="105"/>
      <c r="B109" s="7"/>
      <c r="C109" s="192" t="s">
        <v>2</v>
      </c>
      <c r="D109" s="192"/>
      <c r="E109" s="192"/>
      <c r="F109" s="192"/>
      <c r="G109" s="96"/>
      <c r="H109" s="116"/>
    </row>
    <row r="110" spans="1:25" ht="15">
      <c r="A110" s="128" t="s">
        <v>78</v>
      </c>
      <c r="B110" s="180">
        <f>M154</f>
        <v>0</v>
      </c>
      <c r="C110" s="130">
        <v>7</v>
      </c>
      <c r="D110" s="72"/>
      <c r="E110" s="95"/>
      <c r="F110" s="72"/>
      <c r="G110" s="132"/>
      <c r="H110" s="133">
        <f>G110*C110*B110</f>
        <v>0</v>
      </c>
      <c r="O110" s="1"/>
      <c r="R110" s="10"/>
    </row>
    <row r="111" spans="1:25" ht="15">
      <c r="A111" s="129" t="s">
        <v>78</v>
      </c>
      <c r="B111" s="181">
        <f>B110</f>
        <v>0</v>
      </c>
      <c r="C111" s="70"/>
      <c r="D111" s="4"/>
      <c r="E111" s="131">
        <v>1</v>
      </c>
      <c r="F111" s="4"/>
      <c r="G111" s="134"/>
      <c r="H111" s="135">
        <f>G111*E111*B111</f>
        <v>0</v>
      </c>
      <c r="O111" s="1"/>
      <c r="R111" s="10"/>
    </row>
    <row r="112" spans="1:25" ht="15">
      <c r="A112" s="129" t="s">
        <v>41</v>
      </c>
      <c r="B112" s="181">
        <f>Q154</f>
        <v>0</v>
      </c>
      <c r="C112" s="4"/>
      <c r="D112" s="4"/>
      <c r="E112" s="131">
        <v>1</v>
      </c>
      <c r="F112" s="4"/>
      <c r="G112" s="134"/>
      <c r="H112" s="135">
        <f>G112*E112*B112</f>
        <v>0</v>
      </c>
      <c r="O112" s="1"/>
      <c r="R112" s="10"/>
    </row>
    <row r="113" spans="1:20" ht="15">
      <c r="A113" s="129" t="s">
        <v>41</v>
      </c>
      <c r="B113" s="181">
        <v>120</v>
      </c>
      <c r="C113" s="4"/>
      <c r="D113" s="11">
        <v>4</v>
      </c>
      <c r="E113" s="6"/>
      <c r="F113" s="4"/>
      <c r="G113" s="134"/>
      <c r="H113" s="135">
        <f>G113*D113*B113</f>
        <v>0</v>
      </c>
      <c r="O113" s="1"/>
      <c r="R113" s="10"/>
    </row>
    <row r="114" spans="1:20" ht="15">
      <c r="A114" s="129" t="s">
        <v>85</v>
      </c>
      <c r="B114" s="181">
        <f>P154</f>
        <v>0</v>
      </c>
      <c r="C114" s="4"/>
      <c r="D114" s="4"/>
      <c r="E114" s="6"/>
      <c r="F114" s="11">
        <v>2</v>
      </c>
      <c r="G114" s="134"/>
      <c r="H114" s="135">
        <f>G114*F114*B114</f>
        <v>0</v>
      </c>
      <c r="O114" s="1"/>
      <c r="R114" s="10"/>
    </row>
    <row r="115" spans="1:20" ht="15.75" thickBot="1">
      <c r="A115" s="149" t="s">
        <v>86</v>
      </c>
      <c r="B115" s="182">
        <v>908</v>
      </c>
      <c r="C115" s="98"/>
      <c r="D115" s="98"/>
      <c r="E115" s="117"/>
      <c r="F115" s="136">
        <v>2</v>
      </c>
      <c r="G115" s="118"/>
      <c r="H115" s="119">
        <f>G115*F115*B115</f>
        <v>0</v>
      </c>
      <c r="O115" s="1"/>
      <c r="R115" s="10"/>
    </row>
    <row r="116" spans="1:20" ht="15">
      <c r="E116" s="1"/>
      <c r="H116" s="10">
        <f>SUM(H110:H115)</f>
        <v>0</v>
      </c>
      <c r="O116" s="1"/>
      <c r="R116" s="10"/>
    </row>
    <row r="117" spans="1:20" ht="15">
      <c r="O117" s="1"/>
      <c r="R117" s="10"/>
    </row>
    <row r="118" spans="1:20" ht="15">
      <c r="K118" s="37"/>
      <c r="O118" s="1"/>
      <c r="R118" s="10"/>
    </row>
    <row r="119" spans="1:20" ht="15">
      <c r="K119" s="37"/>
      <c r="O119" s="1"/>
      <c r="R119" s="10"/>
    </row>
    <row r="120" spans="1:20">
      <c r="K120" s="37"/>
    </row>
    <row r="121" spans="1:20" ht="21" customHeight="1">
      <c r="K121" s="58"/>
      <c r="T121" s="49"/>
    </row>
    <row r="122" spans="1:20">
      <c r="K122" s="37"/>
      <c r="L122" s="2"/>
    </row>
    <row r="123" spans="1:20" ht="15">
      <c r="K123" s="69"/>
    </row>
    <row r="124" spans="1:20" ht="15">
      <c r="A124" t="s">
        <v>56</v>
      </c>
      <c r="B124" t="s">
        <v>26</v>
      </c>
      <c r="C124" t="s">
        <v>61</v>
      </c>
      <c r="E124" s="4"/>
      <c r="F124" s="4"/>
      <c r="G124" s="4"/>
      <c r="H124" s="78">
        <f>I9+I22+I39+I55+I74+H80+H86</f>
        <v>0</v>
      </c>
      <c r="L124" s="2"/>
    </row>
    <row r="125" spans="1:20" ht="15">
      <c r="A125" t="s">
        <v>58</v>
      </c>
      <c r="B125" t="s">
        <v>8</v>
      </c>
      <c r="C125" t="s">
        <v>62</v>
      </c>
      <c r="E125" s="4"/>
      <c r="F125" s="4"/>
      <c r="G125" s="4"/>
      <c r="H125" s="126">
        <f>H96+H105</f>
        <v>0</v>
      </c>
      <c r="L125" s="2"/>
    </row>
    <row r="126" spans="1:20" ht="15">
      <c r="A126" t="s">
        <v>57</v>
      </c>
      <c r="B126" t="s">
        <v>9</v>
      </c>
      <c r="C126" t="s">
        <v>28</v>
      </c>
      <c r="E126" s="4"/>
      <c r="F126" s="4"/>
      <c r="G126" s="4"/>
      <c r="H126" s="123">
        <f>H116</f>
        <v>0</v>
      </c>
      <c r="L126" s="2"/>
    </row>
    <row r="127" spans="1:20" ht="16.5" customHeight="1">
      <c r="E127" s="34"/>
      <c r="F127" s="7"/>
      <c r="G127" s="7"/>
      <c r="H127" s="35"/>
    </row>
    <row r="128" spans="1:20" ht="15" customHeight="1">
      <c r="C128" s="32"/>
      <c r="E128" s="4"/>
      <c r="F128" s="124" t="s">
        <v>7</v>
      </c>
      <c r="G128" s="124"/>
      <c r="H128" s="125">
        <f>SUM(H124:H126)</f>
        <v>0</v>
      </c>
      <c r="L128" s="2"/>
    </row>
    <row r="129" spans="2:20" ht="15" customHeight="1">
      <c r="C129" s="32"/>
      <c r="E129" s="4"/>
      <c r="F129" s="207" t="s">
        <v>92</v>
      </c>
      <c r="G129" s="208"/>
      <c r="H129" s="125"/>
      <c r="L129" s="2"/>
    </row>
    <row r="130" spans="2:20" ht="15">
      <c r="E130" s="4"/>
      <c r="F130" s="124" t="s">
        <v>6</v>
      </c>
      <c r="G130" s="124"/>
      <c r="H130" s="125">
        <f>H128*1.08</f>
        <v>0</v>
      </c>
    </row>
    <row r="131" spans="2:20">
      <c r="C131" s="7"/>
      <c r="D131" s="7"/>
      <c r="E131" s="45"/>
      <c r="F131" s="47" t="s">
        <v>5</v>
      </c>
      <c r="G131" s="47"/>
      <c r="H131" s="2">
        <f>H128/E133</f>
        <v>0</v>
      </c>
    </row>
    <row r="132" spans="2:20">
      <c r="C132" s="7"/>
      <c r="D132" s="7"/>
      <c r="E132" s="7"/>
      <c r="F132" s="7"/>
      <c r="G132" s="7"/>
      <c r="H132" s="66"/>
    </row>
    <row r="133" spans="2:20">
      <c r="E133">
        <v>4.2693000000000003</v>
      </c>
      <c r="K133" s="2"/>
      <c r="L133" s="2"/>
    </row>
    <row r="134" spans="2:20" ht="15">
      <c r="B134" t="s">
        <v>35</v>
      </c>
      <c r="D134" s="4"/>
      <c r="H134" s="76"/>
      <c r="K134" s="209"/>
      <c r="L134" s="210"/>
      <c r="M134" s="209"/>
      <c r="N134" s="211"/>
      <c r="O134" s="212"/>
      <c r="P134" s="212"/>
      <c r="Q134" s="212"/>
      <c r="R134" s="212"/>
      <c r="S134" s="212"/>
      <c r="T134" s="211"/>
    </row>
    <row r="135" spans="2:20">
      <c r="H135" s="75"/>
      <c r="K135" s="209"/>
      <c r="L135" s="209"/>
      <c r="M135" s="213"/>
      <c r="N135" s="211"/>
      <c r="O135" s="214"/>
      <c r="P135" s="209"/>
      <c r="Q135" s="209"/>
      <c r="R135" s="209"/>
      <c r="S135" s="209"/>
      <c r="T135" s="211"/>
    </row>
    <row r="136" spans="2:20">
      <c r="H136" s="75"/>
      <c r="K136" s="209"/>
      <c r="L136" s="209"/>
      <c r="M136" s="213"/>
      <c r="N136" s="211"/>
      <c r="O136" s="214"/>
      <c r="P136" s="209"/>
      <c r="Q136" s="209"/>
      <c r="R136" s="209"/>
      <c r="S136" s="209"/>
      <c r="T136" s="211"/>
    </row>
    <row r="137" spans="2:20">
      <c r="H137" s="49"/>
      <c r="K137" s="209"/>
      <c r="L137" s="209"/>
      <c r="M137" s="213"/>
      <c r="N137" s="211"/>
      <c r="O137" s="214"/>
      <c r="P137" s="209"/>
      <c r="Q137" s="209"/>
      <c r="R137" s="209"/>
      <c r="S137" s="209"/>
      <c r="T137" s="211"/>
    </row>
    <row r="138" spans="2:20">
      <c r="K138" s="209"/>
      <c r="L138" s="209"/>
      <c r="M138" s="213"/>
      <c r="N138" s="211"/>
      <c r="O138" s="214"/>
      <c r="P138" s="209"/>
      <c r="Q138" s="209"/>
      <c r="R138" s="209"/>
      <c r="S138" s="209"/>
      <c r="T138" s="211"/>
    </row>
    <row r="139" spans="2:20">
      <c r="K139" s="209"/>
      <c r="L139" s="209"/>
      <c r="M139" s="213"/>
      <c r="N139" s="211"/>
      <c r="O139" s="214"/>
      <c r="P139" s="209"/>
      <c r="Q139" s="209"/>
      <c r="R139" s="209"/>
      <c r="S139" s="209"/>
      <c r="T139" s="211"/>
    </row>
    <row r="140" spans="2:20">
      <c r="I140" s="38"/>
      <c r="K140" s="209"/>
      <c r="L140" s="209"/>
      <c r="M140" s="213"/>
      <c r="N140" s="211"/>
      <c r="O140" s="214"/>
      <c r="P140" s="209"/>
      <c r="Q140" s="209"/>
      <c r="R140" s="209"/>
      <c r="S140" s="209"/>
      <c r="T140" s="211"/>
    </row>
    <row r="141" spans="2:20">
      <c r="K141" s="209"/>
      <c r="L141" s="209"/>
      <c r="M141" s="213"/>
      <c r="N141" s="211"/>
      <c r="O141" s="214"/>
      <c r="P141" s="209"/>
      <c r="Q141" s="209"/>
      <c r="R141" s="209"/>
      <c r="S141" s="209"/>
      <c r="T141" s="211"/>
    </row>
    <row r="142" spans="2:20">
      <c r="K142" s="209"/>
      <c r="L142" s="209"/>
      <c r="M142" s="213"/>
      <c r="N142" s="211"/>
      <c r="O142" s="214"/>
      <c r="P142" s="209"/>
      <c r="Q142" s="209"/>
      <c r="R142" s="209"/>
      <c r="S142" s="209"/>
      <c r="T142" s="211"/>
    </row>
    <row r="143" spans="2:20">
      <c r="K143" s="215"/>
      <c r="L143" s="215"/>
      <c r="M143" s="216"/>
      <c r="N143" s="211"/>
      <c r="O143" s="211"/>
      <c r="P143" s="211"/>
      <c r="Q143" s="217"/>
      <c r="R143" s="211"/>
      <c r="S143" s="218"/>
      <c r="T143" s="211"/>
    </row>
    <row r="144" spans="2:20">
      <c r="H144" s="38"/>
      <c r="K144" s="209"/>
      <c r="L144" s="212"/>
      <c r="M144" s="209"/>
      <c r="N144" s="209"/>
      <c r="O144" s="212"/>
      <c r="P144" s="212"/>
      <c r="Q144" s="212"/>
      <c r="R144" s="212"/>
      <c r="S144" s="219"/>
      <c r="T144" s="211"/>
    </row>
    <row r="145" spans="11:20">
      <c r="K145" s="209"/>
      <c r="L145" s="209"/>
      <c r="M145" s="213"/>
      <c r="N145" s="209"/>
      <c r="O145" s="220"/>
      <c r="P145" s="209"/>
      <c r="Q145" s="209"/>
      <c r="R145" s="209"/>
      <c r="S145" s="211"/>
      <c r="T145" s="211"/>
    </row>
    <row r="146" spans="11:20">
      <c r="K146" s="209"/>
      <c r="L146" s="209"/>
      <c r="M146" s="213"/>
      <c r="N146" s="209"/>
      <c r="O146" s="209"/>
      <c r="P146" s="209"/>
      <c r="Q146" s="209"/>
      <c r="R146" s="209"/>
      <c r="S146" s="211"/>
      <c r="T146" s="211"/>
    </row>
    <row r="147" spans="11:20">
      <c r="K147" s="209"/>
      <c r="L147" s="209"/>
      <c r="M147" s="213"/>
      <c r="N147" s="209"/>
      <c r="O147" s="209"/>
      <c r="P147" s="209"/>
      <c r="Q147" s="209"/>
      <c r="R147" s="209"/>
      <c r="S147" s="211"/>
      <c r="T147" s="211"/>
    </row>
    <row r="148" spans="11:20">
      <c r="K148" s="209"/>
      <c r="L148" s="209"/>
      <c r="M148" s="213"/>
      <c r="N148" s="209"/>
      <c r="O148" s="209"/>
      <c r="P148" s="209"/>
      <c r="Q148" s="209"/>
      <c r="R148" s="209"/>
      <c r="S148" s="211"/>
      <c r="T148" s="211"/>
    </row>
    <row r="149" spans="11:20">
      <c r="K149" s="209"/>
      <c r="L149" s="209"/>
      <c r="M149" s="213"/>
      <c r="N149" s="209"/>
      <c r="O149" s="209"/>
      <c r="P149" s="209"/>
      <c r="Q149" s="209"/>
      <c r="R149" s="209"/>
      <c r="S149" s="211"/>
      <c r="T149" s="211"/>
    </row>
    <row r="150" spans="11:20">
      <c r="K150" s="209"/>
      <c r="L150" s="209"/>
      <c r="M150" s="213"/>
      <c r="N150" s="209"/>
      <c r="O150" s="209"/>
      <c r="P150" s="209"/>
      <c r="Q150" s="209"/>
      <c r="R150" s="209"/>
      <c r="S150" s="211"/>
      <c r="T150" s="211"/>
    </row>
    <row r="151" spans="11:20">
      <c r="K151" s="209"/>
      <c r="L151" s="209"/>
      <c r="M151" s="213"/>
      <c r="N151" s="209"/>
      <c r="O151" s="209"/>
      <c r="P151" s="209"/>
      <c r="Q151" s="209"/>
      <c r="R151" s="209"/>
      <c r="S151" s="211"/>
      <c r="T151" s="211"/>
    </row>
    <row r="152" spans="11:20">
      <c r="K152" s="209"/>
      <c r="L152" s="217"/>
      <c r="M152" s="221"/>
      <c r="N152" s="209"/>
      <c r="O152" s="209"/>
      <c r="P152" s="209"/>
      <c r="Q152" s="209"/>
      <c r="R152" s="209"/>
      <c r="S152" s="211"/>
      <c r="T152" s="211"/>
    </row>
    <row r="153" spans="11:20">
      <c r="K153" s="209"/>
      <c r="L153" s="217"/>
      <c r="M153" s="221"/>
      <c r="N153" s="209"/>
      <c r="O153" s="209"/>
      <c r="P153" s="209"/>
      <c r="Q153" s="209"/>
      <c r="R153" s="209"/>
      <c r="S153" s="211"/>
      <c r="T153" s="211"/>
    </row>
    <row r="154" spans="11:20">
      <c r="K154" s="211"/>
      <c r="L154" s="211"/>
      <c r="M154" s="222"/>
      <c r="N154" s="211"/>
      <c r="O154" s="223"/>
      <c r="P154" s="223"/>
      <c r="Q154" s="223"/>
      <c r="R154" s="223"/>
      <c r="S154" s="211"/>
      <c r="T154" s="211"/>
    </row>
    <row r="155" spans="11:20">
      <c r="K155" s="211"/>
      <c r="L155" s="224"/>
      <c r="M155" s="211"/>
      <c r="N155" s="211"/>
      <c r="O155" s="211"/>
      <c r="P155" s="211"/>
      <c r="Q155" s="211"/>
      <c r="R155" s="211"/>
      <c r="S155" s="211"/>
      <c r="T155" s="211"/>
    </row>
    <row r="156" spans="11:20">
      <c r="K156" s="209"/>
      <c r="L156" s="209"/>
      <c r="M156" s="209"/>
      <c r="N156" s="211"/>
      <c r="O156" s="211"/>
      <c r="P156" s="211"/>
      <c r="Q156" s="211"/>
      <c r="R156" s="211"/>
      <c r="S156" s="211"/>
      <c r="T156" s="211"/>
    </row>
    <row r="157" spans="11:20">
      <c r="K157" s="209"/>
      <c r="L157" s="209"/>
      <c r="M157" s="209"/>
      <c r="N157" s="211"/>
      <c r="O157" s="211"/>
      <c r="P157" s="211"/>
      <c r="Q157" s="211"/>
      <c r="R157" s="211"/>
      <c r="S157" s="211"/>
      <c r="T157" s="211"/>
    </row>
    <row r="158" spans="11:20">
      <c r="K158" s="209"/>
      <c r="L158" s="209"/>
      <c r="M158" s="209"/>
      <c r="N158" s="211"/>
      <c r="O158" s="211"/>
      <c r="P158" s="211"/>
      <c r="Q158" s="211"/>
      <c r="R158" s="211"/>
      <c r="S158" s="211"/>
      <c r="T158" s="211"/>
    </row>
    <row r="159" spans="11:20">
      <c r="K159" s="209"/>
      <c r="L159" s="209"/>
      <c r="M159" s="209"/>
      <c r="N159" s="211"/>
      <c r="O159" s="211"/>
      <c r="P159" s="211"/>
      <c r="Q159" s="211"/>
      <c r="R159" s="211"/>
      <c r="S159" s="211"/>
      <c r="T159" s="211"/>
    </row>
    <row r="160" spans="11:20"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</row>
    <row r="161" spans="11:20"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</row>
    <row r="162" spans="11:20" ht="15">
      <c r="K162" s="225"/>
      <c r="L162" s="209"/>
      <c r="M162" s="209"/>
      <c r="N162" s="209"/>
      <c r="O162" s="226"/>
      <c r="P162" s="209"/>
      <c r="Q162" s="209"/>
      <c r="R162" s="227"/>
      <c r="S162" s="211"/>
      <c r="T162" s="211"/>
    </row>
    <row r="163" spans="11:20">
      <c r="K163" s="210"/>
      <c r="L163" s="209"/>
      <c r="M163" s="209"/>
      <c r="N163" s="209"/>
      <c r="O163" s="226"/>
      <c r="P163" s="209"/>
      <c r="Q163" s="209"/>
      <c r="R163" s="226"/>
      <c r="S163" s="211"/>
      <c r="T163" s="211"/>
    </row>
    <row r="164" spans="11:20" ht="15">
      <c r="K164" s="211"/>
      <c r="L164" s="211"/>
      <c r="M164" s="211"/>
      <c r="N164" s="211"/>
      <c r="O164" s="228"/>
      <c r="P164" s="211"/>
      <c r="Q164" s="211"/>
      <c r="R164" s="229"/>
      <c r="S164" s="211"/>
      <c r="T164" s="211"/>
    </row>
  </sheetData>
  <mergeCells count="13">
    <mergeCell ref="F129:G129"/>
    <mergeCell ref="C109:F109"/>
    <mergeCell ref="C91:F91"/>
    <mergeCell ref="A1:H1"/>
    <mergeCell ref="C84:F84"/>
    <mergeCell ref="C25:F25"/>
    <mergeCell ref="C5:F5"/>
    <mergeCell ref="C12:F12"/>
    <mergeCell ref="C59:F59"/>
    <mergeCell ref="C99:F99"/>
    <mergeCell ref="C78:F78"/>
    <mergeCell ref="B42:I42"/>
    <mergeCell ref="C2:G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Company>Gmina Tomaszów Maz.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Gmina Tomaszów Maz.</dc:creator>
  <cp:lastModifiedBy>Agnieszka Iwanicka</cp:lastModifiedBy>
  <cp:lastPrinted>2020-03-26T10:15:17Z</cp:lastPrinted>
  <dcterms:created xsi:type="dcterms:W3CDTF">2016-04-13T08:54:30Z</dcterms:created>
  <dcterms:modified xsi:type="dcterms:W3CDTF">2020-03-30T08:40:25Z</dcterms:modified>
</cp:coreProperties>
</file>