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71_ZAMÓWIENIA PUBLICZNE\Zamówienia publiczne 2020\1. Postępowania poniżej 30.000 euro\1.18 Gmina_utrzymanie_zieleni_w_parkach_II_postępowanie\"/>
    </mc:Choice>
  </mc:AlternateContent>
  <xr:revisionPtr revIDLastSave="0" documentId="13_ncr:1_{3E22E0CE-DFDD-4C71-9D25-4BC88024DC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zedmiar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4" l="1"/>
  <c r="I8" i="4"/>
  <c r="I9" i="4" l="1"/>
  <c r="H117" i="4"/>
  <c r="H116" i="4"/>
  <c r="H115" i="4"/>
  <c r="H114" i="4"/>
  <c r="B113" i="4"/>
  <c r="H113" i="4" s="1"/>
  <c r="H112" i="4"/>
  <c r="H106" i="4"/>
  <c r="H105" i="4"/>
  <c r="H101" i="4"/>
  <c r="B103" i="4"/>
  <c r="H103" i="4" s="1"/>
  <c r="B94" i="4"/>
  <c r="B95" i="4" s="1"/>
  <c r="H93" i="4"/>
  <c r="H86" i="4"/>
  <c r="H87" i="4" s="1"/>
  <c r="H80" i="4"/>
  <c r="H81" i="4" s="1"/>
  <c r="I74" i="4"/>
  <c r="I73" i="4"/>
  <c r="I72" i="4"/>
  <c r="I71" i="4"/>
  <c r="I70" i="4"/>
  <c r="I69" i="4"/>
  <c r="I68" i="4"/>
  <c r="I67" i="4"/>
  <c r="I66" i="4"/>
  <c r="I65" i="4"/>
  <c r="I64" i="4"/>
  <c r="I63" i="4"/>
  <c r="I75" i="4" s="1"/>
  <c r="I62" i="4"/>
  <c r="I61" i="4"/>
  <c r="I55" i="4"/>
  <c r="I54" i="4"/>
  <c r="I53" i="4"/>
  <c r="I52" i="4"/>
  <c r="I51" i="4"/>
  <c r="I50" i="4"/>
  <c r="I49" i="4"/>
  <c r="I48" i="4"/>
  <c r="I47" i="4"/>
  <c r="I46" i="4"/>
  <c r="I57" i="4" s="1"/>
  <c r="I45" i="4"/>
  <c r="I39" i="4"/>
  <c r="I38" i="4"/>
  <c r="I37" i="4"/>
  <c r="I36" i="4"/>
  <c r="I35" i="4"/>
  <c r="I34" i="4"/>
  <c r="I33" i="4"/>
  <c r="I32" i="4"/>
  <c r="B28" i="4"/>
  <c r="B29" i="4" s="1"/>
  <c r="I27" i="4"/>
  <c r="I22" i="4"/>
  <c r="I21" i="4"/>
  <c r="I20" i="4"/>
  <c r="I19" i="4"/>
  <c r="I18" i="4"/>
  <c r="I17" i="4"/>
  <c r="I16" i="4"/>
  <c r="I15" i="4"/>
  <c r="I14" i="4"/>
  <c r="I23" i="4" l="1"/>
  <c r="I10" i="4"/>
  <c r="H118" i="4"/>
  <c r="H128" i="4" s="1"/>
  <c r="H95" i="4"/>
  <c r="B96" i="4"/>
  <c r="H96" i="4" s="1"/>
  <c r="B30" i="4"/>
  <c r="I29" i="4"/>
  <c r="H94" i="4"/>
  <c r="H97" i="4" s="1"/>
  <c r="B102" i="4"/>
  <c r="H102" i="4" s="1"/>
  <c r="B104" i="4"/>
  <c r="H104" i="4" s="1"/>
  <c r="I28" i="4"/>
  <c r="H107" i="4" l="1"/>
  <c r="H127" i="4"/>
  <c r="B31" i="4"/>
  <c r="I31" i="4" s="1"/>
  <c r="I40" i="4" s="1"/>
  <c r="H126" i="4" s="1"/>
  <c r="I30" i="4"/>
  <c r="H130" i="4" l="1"/>
  <c r="H132" i="4" s="1"/>
  <c r="H131" i="4" l="1"/>
</calcChain>
</file>

<file path=xl/sharedStrings.xml><?xml version="1.0" encoding="utf-8"?>
<sst xmlns="http://schemas.openxmlformats.org/spreadsheetml/2006/main" count="182" uniqueCount="92">
  <si>
    <t>koszenie</t>
  </si>
  <si>
    <t>nawożenie</t>
  </si>
  <si>
    <t>krotność</t>
  </si>
  <si>
    <t>drzew i krzewy</t>
  </si>
  <si>
    <t>żywopłot tuia</t>
  </si>
  <si>
    <t>euro</t>
  </si>
  <si>
    <t>ogółem brutto</t>
  </si>
  <si>
    <t>ogółem netto</t>
  </si>
  <si>
    <t>boiska</t>
  </si>
  <si>
    <t>place zabaw</t>
  </si>
  <si>
    <t>ZADANIE 1</t>
  </si>
  <si>
    <t>alejki</t>
  </si>
  <si>
    <t>pielęgnacja/odchwaszczanie</t>
  </si>
  <si>
    <t>trawy</t>
  </si>
  <si>
    <t>podlewanie</t>
  </si>
  <si>
    <t xml:space="preserve">nawożenie </t>
  </si>
  <si>
    <t>napowietrzanie</t>
  </si>
  <si>
    <t>trawnik</t>
  </si>
  <si>
    <t xml:space="preserve"> traw</t>
  </si>
  <si>
    <t xml:space="preserve"> trawy</t>
  </si>
  <si>
    <t>wartość [zł]</t>
  </si>
  <si>
    <t>zadanie 1.1</t>
  </si>
  <si>
    <t>zadanie 1.2</t>
  </si>
  <si>
    <t>zadanie 1.4</t>
  </si>
  <si>
    <t>nasadzenia bylin</t>
  </si>
  <si>
    <t>nasadz krzewów, drzew</t>
  </si>
  <si>
    <t>zadanie 1.5</t>
  </si>
  <si>
    <t>parki</t>
  </si>
  <si>
    <t>zadanie 1.6</t>
  </si>
  <si>
    <t>zadanie 1.8</t>
  </si>
  <si>
    <t>park: Wąwał</t>
  </si>
  <si>
    <t>park: Łazisko</t>
  </si>
  <si>
    <t xml:space="preserve">park: Smardzewice </t>
  </si>
  <si>
    <t xml:space="preserve">park: Chorzęcin  </t>
  </si>
  <si>
    <t>boiska sportowe: Wąwał,                                          Ciebłowice Duże</t>
  </si>
  <si>
    <t>place zabaw: Sługocice,Wiaderno, Godaszewice, Cekanów, Smardzewice, Swolszewice Małe, Ciebłowice Duże, Biała Góra</t>
  </si>
  <si>
    <t>[m2]</t>
  </si>
  <si>
    <t>cena netto [zł]</t>
  </si>
  <si>
    <t>boiska sportowe: Łazisko, Cekanów, Swolszewice Małe, Wiaderno, Twarda</t>
  </si>
  <si>
    <t>zadanie 1.3 a</t>
  </si>
  <si>
    <t>1.3 b Zagospodarowanie przestrzeni Smardzewice ul. Wesoła</t>
  </si>
  <si>
    <t>[m2]/szt</t>
  </si>
  <si>
    <t>drzew i krzewy szt</t>
  </si>
  <si>
    <t xml:space="preserve">zadanie 1.3 b </t>
  </si>
  <si>
    <t xml:space="preserve"> trawy [m2]</t>
  </si>
  <si>
    <t>drzew i krzewy [szt]</t>
  </si>
  <si>
    <t>alejki [m2]</t>
  </si>
  <si>
    <t>skalniaki m[2]</t>
  </si>
  <si>
    <t>byliny [szt]</t>
  </si>
  <si>
    <t>klomby skalniaki[m2]</t>
  </si>
  <si>
    <t xml:space="preserve"> krzewy [szt]</t>
  </si>
  <si>
    <t>żywopłot tuia [szt]</t>
  </si>
  <si>
    <t>klomby sklniaki [m2]</t>
  </si>
  <si>
    <t>trawnik [m2]</t>
  </si>
  <si>
    <t>uzupełnienie wykonanie trawników siewem  na terenie wraz zpielęgnają przez okre 3 miesiecy</t>
  </si>
  <si>
    <t>Tereny rekracyjne Tresta</t>
  </si>
  <si>
    <t>krotnośc</t>
  </si>
  <si>
    <t>dz 90004</t>
  </si>
  <si>
    <t>dz 92105</t>
  </si>
  <si>
    <t>dz 92605</t>
  </si>
  <si>
    <t>zadanie 1.7 a</t>
  </si>
  <si>
    <t>zadanie 1.7b</t>
  </si>
  <si>
    <t>zadanie 1.1- 1.6</t>
  </si>
  <si>
    <t>zadanie 1.7a-1.7b</t>
  </si>
  <si>
    <t>pielęgnacja/odchwaszczanie/usuwanie lisci</t>
  </si>
  <si>
    <t>inne place: Ciebłowice Duże, Wiaderno,</t>
  </si>
  <si>
    <t>napowietrzanie aeratorem</t>
  </si>
  <si>
    <t xml:space="preserve">trawy </t>
  </si>
  <si>
    <t xml:space="preserve">podlewanie     </t>
  </si>
  <si>
    <t xml:space="preserve">podlewanie   </t>
  </si>
  <si>
    <t xml:space="preserve">podlewanie          </t>
  </si>
  <si>
    <t xml:space="preserve">napowietrzanie aeratorem, </t>
  </si>
  <si>
    <t>napowietrzanie aeratorem,</t>
  </si>
  <si>
    <t xml:space="preserve">podlewanie                   </t>
  </si>
  <si>
    <t>pielęgnacja  odchwaszczanie</t>
  </si>
  <si>
    <t>drzew krzew szt</t>
  </si>
  <si>
    <t>nasadzenia dzrew i krzewów szt</t>
  </si>
  <si>
    <t>byliny szt</t>
  </si>
  <si>
    <t>traway m2</t>
  </si>
  <si>
    <t>trawy m2</t>
  </si>
  <si>
    <t>krzewy szt</t>
  </si>
  <si>
    <t xml:space="preserve"> krzewy szt</t>
  </si>
  <si>
    <t xml:space="preserve">podlewanie       </t>
  </si>
  <si>
    <t>trawnik m2</t>
  </si>
  <si>
    <t>trawnik areacja płyty boiskowej m2</t>
  </si>
  <si>
    <t>renowacja płyty boiska trawa z rolki  m2</t>
  </si>
  <si>
    <t>klomby skalniaki m2</t>
  </si>
  <si>
    <t>alejki m2</t>
  </si>
  <si>
    <t>aeracja  wertykulacja</t>
  </si>
  <si>
    <t>trawnik wertykulacja płyty boiskowej m2</t>
  </si>
  <si>
    <r>
      <t xml:space="preserve">Formularz wyceny usługi
</t>
    </r>
    <r>
      <rPr>
        <i/>
        <sz val="10"/>
        <color theme="1"/>
        <rFont val="Czcionka tekstu podstawowego"/>
        <charset val="238"/>
      </rPr>
      <t>uwaga proszę wypełnic ceny jednostkowe</t>
    </r>
  </si>
  <si>
    <t>Załącznik nr 1b do S.W.Z.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</si>
</sst>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0.0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sz val="11"/>
      <color theme="0"/>
      <name val="Czcionka tekstu podstawowego"/>
      <family val="2"/>
      <charset val="238"/>
    </font>
    <font>
      <i/>
      <sz val="11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7">
    <xf numFmtId="0" fontId="0" fillId="0" borderId="0" xfId="0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5" fontId="0" fillId="0" borderId="1" xfId="1" applyNumberFormat="1" applyFont="1" applyBorder="1"/>
    <xf numFmtId="0" fontId="0" fillId="0" borderId="0" xfId="0" applyBorder="1"/>
    <xf numFmtId="164" fontId="0" fillId="0" borderId="0" xfId="1" applyFont="1" applyBorder="1"/>
    <xf numFmtId="164" fontId="2" fillId="0" borderId="0" xfId="1" applyFont="1" applyBorder="1"/>
    <xf numFmtId="164" fontId="2" fillId="0" borderId="0" xfId="1" applyFont="1"/>
    <xf numFmtId="0" fontId="0" fillId="2" borderId="1" xfId="0" applyFill="1" applyBorder="1"/>
    <xf numFmtId="0" fontId="0" fillId="3" borderId="1" xfId="0" applyFill="1" applyBorder="1"/>
    <xf numFmtId="165" fontId="0" fillId="3" borderId="1" xfId="1" applyNumberFormat="1" applyFont="1" applyFill="1" applyBorder="1"/>
    <xf numFmtId="0" fontId="3" fillId="0" borderId="1" xfId="0" applyFont="1" applyBorder="1"/>
    <xf numFmtId="164" fontId="3" fillId="0" borderId="1" xfId="1" applyFont="1" applyBorder="1"/>
    <xf numFmtId="0" fontId="3" fillId="3" borderId="1" xfId="0" applyFont="1" applyFill="1" applyBorder="1"/>
    <xf numFmtId="0" fontId="3" fillId="0" borderId="0" xfId="0" applyFont="1" applyBorder="1"/>
    <xf numFmtId="164" fontId="3" fillId="0" borderId="0" xfId="1" applyFont="1" applyBorder="1"/>
    <xf numFmtId="0" fontId="3" fillId="0" borderId="4" xfId="0" applyFont="1" applyBorder="1" applyAlignment="1">
      <alignment vertical="top" wrapText="1"/>
    </xf>
    <xf numFmtId="0" fontId="3" fillId="3" borderId="8" xfId="0" applyFont="1" applyFill="1" applyBorder="1"/>
    <xf numFmtId="0" fontId="3" fillId="0" borderId="8" xfId="0" applyFont="1" applyBorder="1"/>
    <xf numFmtId="164" fontId="3" fillId="0" borderId="8" xfId="1" applyFont="1" applyBorder="1"/>
    <xf numFmtId="164" fontId="3" fillId="3" borderId="9" xfId="1" applyFont="1" applyFill="1" applyBorder="1"/>
    <xf numFmtId="164" fontId="0" fillId="3" borderId="6" xfId="1" applyFont="1" applyFill="1" applyBorder="1"/>
    <xf numFmtId="0" fontId="0" fillId="0" borderId="8" xfId="0" applyBorder="1"/>
    <xf numFmtId="164" fontId="0" fillId="0" borderId="8" xfId="1" applyFont="1" applyBorder="1"/>
    <xf numFmtId="164" fontId="0" fillId="3" borderId="6" xfId="1" applyFont="1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164" fontId="0" fillId="3" borderId="9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165" fontId="0" fillId="0" borderId="0" xfId="1" applyNumberFormat="1" applyFont="1"/>
    <xf numFmtId="165" fontId="0" fillId="0" borderId="0" xfId="0" applyNumberFormat="1"/>
    <xf numFmtId="0" fontId="0" fillId="0" borderId="1" xfId="0" applyFill="1" applyBorder="1"/>
    <xf numFmtId="0" fontId="3" fillId="0" borderId="0" xfId="0" applyFont="1" applyFill="1" applyBorder="1"/>
    <xf numFmtId="0" fontId="3" fillId="0" borderId="13" xfId="0" applyFont="1" applyBorder="1"/>
    <xf numFmtId="164" fontId="3" fillId="0" borderId="13" xfId="1" applyFont="1" applyBorder="1"/>
    <xf numFmtId="0" fontId="0" fillId="0" borderId="13" xfId="0" applyBorder="1"/>
    <xf numFmtId="164" fontId="0" fillId="0" borderId="13" xfId="1" applyFont="1" applyBorder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2" borderId="18" xfId="0" applyFill="1" applyBorder="1"/>
    <xf numFmtId="0" fontId="0" fillId="0" borderId="13" xfId="0" applyFill="1" applyBorder="1"/>
    <xf numFmtId="0" fontId="0" fillId="0" borderId="18" xfId="0" applyFill="1" applyBorder="1"/>
    <xf numFmtId="0" fontId="0" fillId="0" borderId="16" xfId="0" applyFill="1" applyBorder="1"/>
    <xf numFmtId="0" fontId="0" fillId="3" borderId="13" xfId="0" applyFill="1" applyBorder="1"/>
    <xf numFmtId="165" fontId="0" fillId="0" borderId="1" xfId="1" applyNumberFormat="1" applyFont="1" applyFill="1" applyBorder="1"/>
    <xf numFmtId="165" fontId="0" fillId="2" borderId="13" xfId="1" applyNumberFormat="1" applyFont="1" applyFill="1" applyBorder="1"/>
    <xf numFmtId="164" fontId="0" fillId="3" borderId="14" xfId="1" applyFont="1" applyFill="1" applyBorder="1" applyAlignment="1">
      <alignment horizontal="right"/>
    </xf>
    <xf numFmtId="164" fontId="3" fillId="0" borderId="0" xfId="1" applyFont="1" applyFill="1" applyBorder="1"/>
    <xf numFmtId="0" fontId="0" fillId="0" borderId="0" xfId="0" applyAlignment="1">
      <alignment wrapText="1"/>
    </xf>
    <xf numFmtId="0" fontId="3" fillId="0" borderId="23" xfId="0" applyFont="1" applyBorder="1"/>
    <xf numFmtId="0" fontId="3" fillId="0" borderId="18" xfId="0" applyFont="1" applyBorder="1"/>
    <xf numFmtId="0" fontId="3" fillId="0" borderId="26" xfId="0" applyFont="1" applyBorder="1"/>
    <xf numFmtId="0" fontId="0" fillId="3" borderId="18" xfId="0" applyFill="1" applyBorder="1"/>
    <xf numFmtId="164" fontId="0" fillId="0" borderId="18" xfId="1" applyFont="1" applyBorder="1"/>
    <xf numFmtId="164" fontId="0" fillId="3" borderId="24" xfId="1" applyFont="1" applyFill="1" applyBorder="1" applyAlignment="1">
      <alignment horizontal="right"/>
    </xf>
    <xf numFmtId="165" fontId="0" fillId="0" borderId="13" xfId="1" applyNumberFormat="1" applyFont="1" applyFill="1" applyBorder="1"/>
    <xf numFmtId="165" fontId="0" fillId="3" borderId="1" xfId="0" applyNumberFormat="1" applyFill="1" applyBorder="1"/>
    <xf numFmtId="165" fontId="0" fillId="3" borderId="8" xfId="0" applyNumberFormat="1" applyFill="1" applyBorder="1"/>
    <xf numFmtId="165" fontId="2" fillId="0" borderId="0" xfId="1" applyNumberFormat="1" applyFont="1"/>
    <xf numFmtId="0" fontId="0" fillId="4" borderId="1" xfId="0" applyFill="1" applyBorder="1"/>
    <xf numFmtId="0" fontId="2" fillId="0" borderId="2" xfId="0" applyFont="1" applyBorder="1"/>
    <xf numFmtId="0" fontId="0" fillId="0" borderId="3" xfId="0" applyBorder="1"/>
    <xf numFmtId="164" fontId="0" fillId="0" borderId="4" xfId="1" applyFont="1" applyBorder="1"/>
    <xf numFmtId="165" fontId="0" fillId="3" borderId="6" xfId="1" applyNumberFormat="1" applyFont="1" applyFill="1" applyBorder="1" applyAlignment="1">
      <alignment horizontal="right"/>
    </xf>
    <xf numFmtId="0" fontId="0" fillId="4" borderId="0" xfId="0" applyFill="1"/>
    <xf numFmtId="164" fontId="2" fillId="6" borderId="1" xfId="0" applyNumberFormat="1" applyFont="1" applyFill="1" applyBorder="1"/>
    <xf numFmtId="0" fontId="2" fillId="0" borderId="0" xfId="0" applyFont="1"/>
    <xf numFmtId="0" fontId="2" fillId="0" borderId="22" xfId="0" applyFont="1" applyFill="1" applyBorder="1"/>
    <xf numFmtId="0" fontId="2" fillId="0" borderId="0" xfId="0" applyFont="1" applyFill="1" applyBorder="1"/>
    <xf numFmtId="0" fontId="0" fillId="4" borderId="0" xfId="0" applyFill="1" applyBorder="1"/>
    <xf numFmtId="164" fontId="0" fillId="4" borderId="0" xfId="1" applyFont="1" applyFill="1" applyBorder="1"/>
    <xf numFmtId="0" fontId="3" fillId="4" borderId="0" xfId="0" applyFont="1" applyFill="1" applyBorder="1"/>
    <xf numFmtId="164" fontId="3" fillId="4" borderId="0" xfId="1" applyFont="1" applyFill="1" applyBorder="1"/>
    <xf numFmtId="0" fontId="3" fillId="3" borderId="5" xfId="0" applyFont="1" applyFill="1" applyBorder="1"/>
    <xf numFmtId="0" fontId="3" fillId="3" borderId="13" xfId="0" applyFont="1" applyFill="1" applyBorder="1"/>
    <xf numFmtId="0" fontId="0" fillId="3" borderId="5" xfId="0" applyFill="1" applyBorder="1"/>
    <xf numFmtId="164" fontId="0" fillId="3" borderId="9" xfId="1" applyFont="1" applyFill="1" applyBorder="1"/>
    <xf numFmtId="0" fontId="0" fillId="3" borderId="23" xfId="0" applyFill="1" applyBorder="1"/>
    <xf numFmtId="0" fontId="0" fillId="3" borderId="27" xfId="0" applyFill="1" applyBorder="1"/>
    <xf numFmtId="165" fontId="0" fillId="3" borderId="18" xfId="1" applyNumberFormat="1" applyFont="1" applyFill="1" applyBorder="1"/>
    <xf numFmtId="164" fontId="2" fillId="4" borderId="0" xfId="1" applyFont="1" applyFill="1" applyBorder="1"/>
    <xf numFmtId="164" fontId="0" fillId="0" borderId="3" xfId="1" applyFont="1" applyBorder="1"/>
    <xf numFmtId="0" fontId="0" fillId="0" borderId="17" xfId="0" applyBorder="1"/>
    <xf numFmtId="164" fontId="0" fillId="0" borderId="33" xfId="1" applyFont="1" applyBorder="1"/>
    <xf numFmtId="0" fontId="0" fillId="0" borderId="34" xfId="0" applyBorder="1"/>
    <xf numFmtId="0" fontId="0" fillId="0" borderId="35" xfId="0" applyBorder="1"/>
    <xf numFmtId="0" fontId="0" fillId="3" borderId="2" xfId="0" applyFill="1" applyBorder="1"/>
    <xf numFmtId="0" fontId="0" fillId="3" borderId="3" xfId="0" applyFill="1" applyBorder="1"/>
    <xf numFmtId="164" fontId="0" fillId="3" borderId="4" xfId="1" applyFont="1" applyFill="1" applyBorder="1" applyAlignment="1">
      <alignment horizontal="right"/>
    </xf>
    <xf numFmtId="0" fontId="0" fillId="0" borderId="8" xfId="0" applyFill="1" applyBorder="1"/>
    <xf numFmtId="0" fontId="0" fillId="0" borderId="31" xfId="0" applyBorder="1"/>
    <xf numFmtId="0" fontId="3" fillId="0" borderId="32" xfId="0" applyFont="1" applyBorder="1" applyAlignment="1">
      <alignment vertical="top" wrapText="1"/>
    </xf>
    <xf numFmtId="165" fontId="0" fillId="3" borderId="3" xfId="0" applyNumberFormat="1" applyFill="1" applyBorder="1"/>
    <xf numFmtId="0" fontId="0" fillId="4" borderId="17" xfId="0" applyFill="1" applyBorder="1" applyAlignment="1">
      <alignment vertical="center" wrapText="1"/>
    </xf>
    <xf numFmtId="164" fontId="3" fillId="3" borderId="36" xfId="1" applyFont="1" applyFill="1" applyBorder="1"/>
    <xf numFmtId="0" fontId="3" fillId="0" borderId="31" xfId="0" applyFont="1" applyBorder="1"/>
    <xf numFmtId="0" fontId="3" fillId="0" borderId="17" xfId="0" applyFont="1" applyBorder="1"/>
    <xf numFmtId="0" fontId="3" fillId="3" borderId="25" xfId="0" applyFont="1" applyFill="1" applyBorder="1"/>
    <xf numFmtId="0" fontId="3" fillId="3" borderId="26" xfId="0" applyFont="1" applyFill="1" applyBorder="1"/>
    <xf numFmtId="164" fontId="3" fillId="0" borderId="26" xfId="1" applyFont="1" applyBorder="1"/>
    <xf numFmtId="164" fontId="3" fillId="3" borderId="36" xfId="1" applyFont="1" applyFill="1" applyBorder="1" applyAlignment="1">
      <alignment horizontal="right"/>
    </xf>
    <xf numFmtId="164" fontId="0" fillId="0" borderId="32" xfId="1" applyFont="1" applyBorder="1"/>
    <xf numFmtId="164" fontId="0" fillId="0" borderId="34" xfId="1" applyFont="1" applyBorder="1"/>
    <xf numFmtId="2" fontId="0" fillId="3" borderId="34" xfId="0" applyNumberFormat="1" applyFill="1" applyBorder="1"/>
    <xf numFmtId="164" fontId="0" fillId="3" borderId="33" xfId="1" applyFont="1" applyFill="1" applyBorder="1" applyAlignment="1">
      <alignment horizontal="right"/>
    </xf>
    <xf numFmtId="0" fontId="6" fillId="6" borderId="25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0" fontId="6" fillId="5" borderId="25" xfId="0" applyFont="1" applyFill="1" applyBorder="1" applyAlignment="1">
      <alignment vertical="center" wrapText="1"/>
    </xf>
    <xf numFmtId="164" fontId="2" fillId="5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7" borderId="1" xfId="0" applyNumberFormat="1" applyFont="1" applyFill="1" applyBorder="1"/>
    <xf numFmtId="0" fontId="6" fillId="7" borderId="25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5" xfId="0" applyFill="1" applyBorder="1"/>
    <xf numFmtId="0" fontId="0" fillId="2" borderId="3" xfId="0" applyFill="1" applyBorder="1"/>
    <xf numFmtId="165" fontId="0" fillId="2" borderId="1" xfId="1" applyNumberFormat="1" applyFont="1" applyFill="1" applyBorder="1"/>
    <xf numFmtId="2" fontId="0" fillId="2" borderId="3" xfId="0" applyNumberFormat="1" applyFill="1" applyBorder="1"/>
    <xf numFmtId="164" fontId="0" fillId="2" borderId="4" xfId="1" applyFont="1" applyFill="1" applyBorder="1" applyAlignment="1">
      <alignment horizontal="right"/>
    </xf>
    <xf numFmtId="2" fontId="0" fillId="2" borderId="1" xfId="0" applyNumberFormat="1" applyFill="1" applyBorder="1"/>
    <xf numFmtId="164" fontId="0" fillId="2" borderId="6" xfId="1" applyFont="1" applyFill="1" applyBorder="1" applyAlignment="1">
      <alignment horizontal="right"/>
    </xf>
    <xf numFmtId="0" fontId="0" fillId="2" borderId="34" xfId="0" applyFill="1" applyBorder="1"/>
    <xf numFmtId="0" fontId="7" fillId="6" borderId="26" xfId="0" applyFont="1" applyFill="1" applyBorder="1" applyAlignment="1">
      <alignment vertical="top"/>
    </xf>
    <xf numFmtId="0" fontId="7" fillId="6" borderId="26" xfId="0" applyFont="1" applyFill="1" applyBorder="1" applyAlignment="1">
      <alignment vertical="top" wrapText="1"/>
    </xf>
    <xf numFmtId="0" fontId="7" fillId="6" borderId="4" xfId="0" applyFont="1" applyFill="1" applyBorder="1" applyAlignment="1">
      <alignment vertical="top" wrapText="1"/>
    </xf>
    <xf numFmtId="0" fontId="7" fillId="6" borderId="29" xfId="0" applyFont="1" applyFill="1" applyBorder="1" applyAlignment="1">
      <alignment vertical="top" wrapText="1"/>
    </xf>
    <xf numFmtId="0" fontId="7" fillId="6" borderId="30" xfId="0" applyFont="1" applyFill="1" applyBorder="1" applyAlignment="1">
      <alignment vertical="top" wrapText="1"/>
    </xf>
    <xf numFmtId="0" fontId="7" fillId="6" borderId="36" xfId="0" applyFont="1" applyFill="1" applyBorder="1" applyAlignment="1">
      <alignment vertical="top" wrapText="1"/>
    </xf>
    <xf numFmtId="0" fontId="7" fillId="7" borderId="26" xfId="0" applyFont="1" applyFill="1" applyBorder="1" applyAlignment="1">
      <alignment vertical="top"/>
    </xf>
    <xf numFmtId="0" fontId="7" fillId="7" borderId="26" xfId="0" applyFont="1" applyFill="1" applyBorder="1" applyAlignment="1">
      <alignment vertical="top" wrapText="1"/>
    </xf>
    <xf numFmtId="0" fontId="7" fillId="7" borderId="36" xfId="0" applyFont="1" applyFill="1" applyBorder="1" applyAlignment="1">
      <alignment vertical="top" wrapText="1"/>
    </xf>
    <xf numFmtId="0" fontId="7" fillId="5" borderId="26" xfId="0" applyFont="1" applyFill="1" applyBorder="1"/>
    <xf numFmtId="0" fontId="7" fillId="5" borderId="26" xfId="0" applyFont="1" applyFill="1" applyBorder="1" applyAlignment="1">
      <alignment vertical="top" wrapText="1"/>
    </xf>
    <xf numFmtId="0" fontId="7" fillId="5" borderId="36" xfId="0" applyFont="1" applyFill="1" applyBorder="1" applyAlignment="1">
      <alignment vertical="top" wrapText="1"/>
    </xf>
    <xf numFmtId="0" fontId="0" fillId="2" borderId="37" xfId="0" applyFill="1" applyBorder="1"/>
    <xf numFmtId="0" fontId="0" fillId="4" borderId="8" xfId="0" applyFill="1" applyBorder="1"/>
    <xf numFmtId="0" fontId="0" fillId="4" borderId="3" xfId="0" applyFill="1" applyBorder="1"/>
    <xf numFmtId="164" fontId="0" fillId="4" borderId="3" xfId="1" applyFont="1" applyFill="1" applyBorder="1"/>
    <xf numFmtId="165" fontId="0" fillId="4" borderId="1" xfId="1" applyNumberFormat="1" applyFont="1" applyFill="1" applyBorder="1"/>
    <xf numFmtId="0" fontId="0" fillId="4" borderId="18" xfId="0" applyFill="1" applyBorder="1"/>
    <xf numFmtId="164" fontId="0" fillId="3" borderId="1" xfId="1" applyFont="1" applyFill="1" applyBorder="1" applyAlignment="1">
      <alignment horizontal="right"/>
    </xf>
    <xf numFmtId="1" fontId="0" fillId="0" borderId="1" xfId="0" applyNumberFormat="1" applyBorder="1"/>
    <xf numFmtId="1" fontId="0" fillId="0" borderId="1" xfId="1" applyNumberFormat="1" applyFont="1" applyBorder="1"/>
    <xf numFmtId="1" fontId="0" fillId="2" borderId="1" xfId="0" applyNumberFormat="1" applyFill="1" applyBorder="1"/>
    <xf numFmtId="1" fontId="0" fillId="2" borderId="1" xfId="1" applyNumberFormat="1" applyFont="1" applyFill="1" applyBorder="1"/>
    <xf numFmtId="0" fontId="0" fillId="0" borderId="0" xfId="0" applyFill="1" applyBorder="1"/>
    <xf numFmtId="164" fontId="0" fillId="0" borderId="1" xfId="1" applyFont="1" applyFill="1" applyBorder="1" applyAlignment="1">
      <alignment horizontal="right"/>
    </xf>
    <xf numFmtId="0" fontId="7" fillId="6" borderId="41" xfId="0" applyFont="1" applyFill="1" applyBorder="1" applyAlignment="1">
      <alignment vertical="top"/>
    </xf>
    <xf numFmtId="0" fontId="0" fillId="3" borderId="38" xfId="0" applyFill="1" applyBorder="1" applyAlignment="1">
      <alignment wrapText="1"/>
    </xf>
    <xf numFmtId="164" fontId="0" fillId="0" borderId="0" xfId="1" applyFont="1" applyFill="1" applyBorder="1"/>
    <xf numFmtId="164" fontId="2" fillId="0" borderId="0" xfId="1" applyFont="1" applyFill="1"/>
    <xf numFmtId="164" fontId="0" fillId="0" borderId="0" xfId="1" applyFont="1" applyFill="1" applyBorder="1" applyAlignment="1">
      <alignment horizontal="right"/>
    </xf>
    <xf numFmtId="164" fontId="0" fillId="2" borderId="18" xfId="1" applyFont="1" applyFill="1" applyBorder="1" applyAlignment="1">
      <alignment horizontal="right"/>
    </xf>
    <xf numFmtId="0" fontId="0" fillId="3" borderId="5" xfId="0" applyFill="1" applyBorder="1" applyAlignment="1"/>
    <xf numFmtId="0" fontId="0" fillId="3" borderId="7" xfId="0" applyFill="1" applyBorder="1" applyAlignment="1">
      <alignment wrapText="1"/>
    </xf>
    <xf numFmtId="164" fontId="0" fillId="3" borderId="8" xfId="1" applyFont="1" applyFill="1" applyBorder="1" applyAlignment="1">
      <alignment horizontal="right"/>
    </xf>
    <xf numFmtId="0" fontId="0" fillId="3" borderId="8" xfId="0" applyFill="1" applyBorder="1" applyAlignment="1">
      <alignment wrapText="1"/>
    </xf>
    <xf numFmtId="164" fontId="2" fillId="0" borderId="1" xfId="1" applyFont="1" applyFill="1" applyBorder="1" applyAlignment="1">
      <alignment horizontal="right"/>
    </xf>
    <xf numFmtId="165" fontId="0" fillId="3" borderId="13" xfId="0" applyNumberFormat="1" applyFill="1" applyBorder="1"/>
    <xf numFmtId="0" fontId="0" fillId="4" borderId="13" xfId="0" applyFill="1" applyBorder="1"/>
    <xf numFmtId="164" fontId="0" fillId="4" borderId="13" xfId="1" applyFont="1" applyFill="1" applyBorder="1"/>
    <xf numFmtId="164" fontId="0" fillId="4" borderId="1" xfId="1" applyFont="1" applyFill="1" applyBorder="1"/>
    <xf numFmtId="0" fontId="0" fillId="3" borderId="1" xfId="0" applyFill="1" applyBorder="1" applyAlignment="1">
      <alignment wrapText="1"/>
    </xf>
    <xf numFmtId="0" fontId="0" fillId="3" borderId="34" xfId="0" applyFill="1" applyBorder="1"/>
    <xf numFmtId="164" fontId="0" fillId="3" borderId="34" xfId="1" applyFont="1" applyFill="1" applyBorder="1"/>
    <xf numFmtId="1" fontId="0" fillId="2" borderId="3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wrapText="1"/>
    </xf>
    <xf numFmtId="0" fontId="0" fillId="0" borderId="26" xfId="0" applyBorder="1"/>
    <xf numFmtId="165" fontId="0" fillId="0" borderId="18" xfId="1" applyNumberFormat="1" applyFont="1" applyFill="1" applyBorder="1"/>
    <xf numFmtId="0" fontId="0" fillId="8" borderId="18" xfId="0" applyFill="1" applyBorder="1"/>
    <xf numFmtId="0" fontId="0" fillId="0" borderId="19" xfId="0" applyFill="1" applyBorder="1"/>
    <xf numFmtId="0" fontId="0" fillId="2" borderId="16" xfId="0" applyFill="1" applyBorder="1"/>
    <xf numFmtId="0" fontId="0" fillId="0" borderId="42" xfId="0" applyBorder="1"/>
    <xf numFmtId="1" fontId="0" fillId="0" borderId="1" xfId="1" applyNumberFormat="1" applyFont="1" applyFill="1" applyBorder="1"/>
    <xf numFmtId="166" fontId="0" fillId="3" borderId="8" xfId="0" applyNumberFormat="1" applyFill="1" applyBorder="1"/>
    <xf numFmtId="165" fontId="0" fillId="2" borderId="0" xfId="0" applyNumberFormat="1" applyFill="1"/>
    <xf numFmtId="0" fontId="0" fillId="0" borderId="0" xfId="0" applyBorder="1" applyAlignment="1">
      <alignment horizontal="center"/>
    </xf>
    <xf numFmtId="0" fontId="5" fillId="9" borderId="1" xfId="0" applyFont="1" applyFill="1" applyBorder="1"/>
    <xf numFmtId="0" fontId="5" fillId="4" borderId="13" xfId="0" applyFont="1" applyFill="1" applyBorder="1"/>
    <xf numFmtId="164" fontId="5" fillId="4" borderId="13" xfId="1" applyFont="1" applyFill="1" applyBorder="1"/>
    <xf numFmtId="0" fontId="5" fillId="10" borderId="27" xfId="0" applyFont="1" applyFill="1" applyBorder="1" applyAlignment="1">
      <alignment wrapText="1"/>
    </xf>
    <xf numFmtId="165" fontId="5" fillId="10" borderId="13" xfId="0" applyNumberFormat="1" applyFont="1" applyFill="1" applyBorder="1"/>
    <xf numFmtId="0" fontId="5" fillId="10" borderId="13" xfId="0" applyFont="1" applyFill="1" applyBorder="1"/>
    <xf numFmtId="164" fontId="5" fillId="10" borderId="21" xfId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9" fillId="0" borderId="0" xfId="0" applyFont="1"/>
    <xf numFmtId="164" fontId="0" fillId="0" borderId="43" xfId="0" applyNumberFormat="1" applyBorder="1"/>
    <xf numFmtId="0" fontId="10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9FF33"/>
      <color rgb="FF00FF00"/>
      <color rgb="FF00FFCC"/>
      <color rgb="FF24701A"/>
      <color rgb="FF1F8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FC24-5922-4DE4-9E6C-AF697CF20DCF}">
  <sheetPr>
    <pageSetUpPr fitToPage="1"/>
  </sheetPr>
  <dimension ref="A1:J134"/>
  <sheetViews>
    <sheetView tabSelected="1" view="pageBreakPreview" zoomScaleNormal="100" zoomScaleSheetLayoutView="100" workbookViewId="0">
      <selection activeCell="O6" sqref="O6"/>
    </sheetView>
  </sheetViews>
  <sheetFormatPr defaultRowHeight="14.25"/>
  <cols>
    <col min="1" max="1" width="12.125" customWidth="1"/>
    <col min="2" max="2" width="11.625" customWidth="1"/>
    <col min="8" max="8" width="12.75" customWidth="1"/>
    <col min="9" max="9" width="14.625" customWidth="1"/>
  </cols>
  <sheetData>
    <row r="1" spans="1:9">
      <c r="F1" s="206" t="s">
        <v>91</v>
      </c>
      <c r="G1" s="206"/>
      <c r="H1" s="206"/>
      <c r="I1" s="206"/>
    </row>
    <row r="2" spans="1:9" ht="31.5" customHeight="1">
      <c r="A2" s="193" t="s">
        <v>90</v>
      </c>
      <c r="B2" s="193"/>
      <c r="C2" s="193"/>
      <c r="D2" s="193"/>
      <c r="E2" s="193"/>
      <c r="F2" s="193"/>
      <c r="G2" s="193"/>
      <c r="H2" s="193"/>
      <c r="I2" s="193"/>
    </row>
    <row r="3" spans="1:9" ht="15.75">
      <c r="A3" s="30" t="s">
        <v>10</v>
      </c>
      <c r="B3" s="37"/>
      <c r="C3" s="37"/>
      <c r="D3" s="15"/>
      <c r="E3" s="16"/>
      <c r="F3" s="15"/>
      <c r="G3" s="37"/>
      <c r="H3" s="53"/>
    </row>
    <row r="4" spans="1:9" ht="15.75" thickBot="1">
      <c r="A4" s="72" t="s">
        <v>21</v>
      </c>
      <c r="B4" s="15"/>
      <c r="C4" s="15"/>
      <c r="D4" s="15"/>
      <c r="E4" s="16"/>
      <c r="F4" s="15"/>
      <c r="G4" s="15"/>
    </row>
    <row r="5" spans="1:9" ht="36.75" thickBot="1">
      <c r="A5" s="111" t="s">
        <v>30</v>
      </c>
      <c r="B5" s="128" t="s">
        <v>41</v>
      </c>
      <c r="C5" s="129" t="s">
        <v>0</v>
      </c>
      <c r="D5" s="129" t="s">
        <v>69</v>
      </c>
      <c r="E5" s="129" t="s">
        <v>15</v>
      </c>
      <c r="F5" s="129" t="s">
        <v>74</v>
      </c>
      <c r="G5" s="131" t="s">
        <v>71</v>
      </c>
      <c r="H5" s="129" t="s">
        <v>37</v>
      </c>
      <c r="I5" s="130" t="s">
        <v>20</v>
      </c>
    </row>
    <row r="6" spans="1:9">
      <c r="A6" s="55"/>
      <c r="B6" s="15"/>
      <c r="C6" s="200" t="s">
        <v>2</v>
      </c>
      <c r="D6" s="200"/>
      <c r="E6" s="200"/>
      <c r="F6" s="200"/>
      <c r="G6" s="2"/>
      <c r="H6" s="56"/>
      <c r="I6" s="17"/>
    </row>
    <row r="7" spans="1:9" ht="15" thickBot="1">
      <c r="A7" s="79" t="s">
        <v>44</v>
      </c>
      <c r="B7" s="14">
        <v>3600</v>
      </c>
      <c r="C7" s="14">
        <v>6</v>
      </c>
      <c r="D7" s="12"/>
      <c r="E7" s="13"/>
      <c r="F7" s="12"/>
      <c r="G7" s="2"/>
      <c r="H7" s="14"/>
      <c r="I7" s="21">
        <f t="shared" ref="I7:I8" si="0">H7*F7*B7</f>
        <v>0</v>
      </c>
    </row>
    <row r="8" spans="1:9" ht="15" thickBot="1">
      <c r="A8" s="79" t="s">
        <v>45</v>
      </c>
      <c r="B8" s="14">
        <v>295</v>
      </c>
      <c r="C8" s="5"/>
      <c r="D8" s="38"/>
      <c r="E8" s="39"/>
      <c r="F8" s="80">
        <v>1</v>
      </c>
      <c r="G8" s="2"/>
      <c r="H8" s="80"/>
      <c r="I8" s="21">
        <f t="shared" si="0"/>
        <v>0</v>
      </c>
    </row>
    <row r="9" spans="1:9" ht="15" thickBot="1">
      <c r="A9" s="26" t="s">
        <v>46</v>
      </c>
      <c r="B9" s="18">
        <v>450</v>
      </c>
      <c r="C9" s="19"/>
      <c r="D9" s="19"/>
      <c r="E9" s="20"/>
      <c r="F9" s="18">
        <v>2</v>
      </c>
      <c r="G9" s="23"/>
      <c r="H9" s="18"/>
      <c r="I9" s="21">
        <f>H9*F9*B9</f>
        <v>0</v>
      </c>
    </row>
    <row r="10" spans="1:9" ht="15">
      <c r="A10" s="5"/>
      <c r="B10" s="77"/>
      <c r="C10" s="77"/>
      <c r="D10" s="77"/>
      <c r="E10" s="78"/>
      <c r="F10" s="77"/>
      <c r="H10" s="77"/>
      <c r="I10" s="86">
        <f>SUM(I7:I9)</f>
        <v>0</v>
      </c>
    </row>
    <row r="11" spans="1:9" ht="15.75" thickBot="1">
      <c r="A11" s="72" t="s">
        <v>22</v>
      </c>
      <c r="B11" s="15"/>
      <c r="C11" s="15"/>
      <c r="D11" s="15"/>
      <c r="E11" s="16"/>
      <c r="F11" s="15"/>
      <c r="G11" s="15"/>
      <c r="H11" s="16"/>
    </row>
    <row r="12" spans="1:9" ht="36.75" thickBot="1">
      <c r="A12" s="112" t="s">
        <v>31</v>
      </c>
      <c r="B12" s="128" t="s">
        <v>41</v>
      </c>
      <c r="C12" s="131" t="s">
        <v>0</v>
      </c>
      <c r="D12" s="129" t="s">
        <v>68</v>
      </c>
      <c r="E12" s="129" t="s">
        <v>15</v>
      </c>
      <c r="F12" s="131" t="s">
        <v>12</v>
      </c>
      <c r="G12" s="129" t="s">
        <v>72</v>
      </c>
      <c r="H12" s="129" t="s">
        <v>37</v>
      </c>
      <c r="I12" s="132" t="s">
        <v>20</v>
      </c>
    </row>
    <row r="13" spans="1:9" ht="15">
      <c r="A13" s="66"/>
      <c r="B13" s="67"/>
      <c r="C13" s="201" t="s">
        <v>2</v>
      </c>
      <c r="D13" s="201"/>
      <c r="E13" s="201"/>
      <c r="F13" s="201"/>
      <c r="H13" s="67"/>
      <c r="I13" s="68"/>
    </row>
    <row r="14" spans="1:9">
      <c r="A14" s="81" t="s">
        <v>44</v>
      </c>
      <c r="B14" s="10">
        <v>7200</v>
      </c>
      <c r="C14" s="10">
        <v>6</v>
      </c>
      <c r="D14" s="2"/>
      <c r="E14" s="3"/>
      <c r="F14" s="2"/>
      <c r="G14" s="2"/>
      <c r="H14" s="10"/>
      <c r="I14" s="22">
        <f>B14*C14*H14</f>
        <v>0</v>
      </c>
    </row>
    <row r="15" spans="1:9">
      <c r="A15" s="81" t="s">
        <v>44</v>
      </c>
      <c r="B15" s="10">
        <v>7200</v>
      </c>
      <c r="C15" s="36"/>
      <c r="D15" s="2"/>
      <c r="E15" s="3"/>
      <c r="F15" s="2"/>
      <c r="G15" s="10">
        <v>1</v>
      </c>
      <c r="H15" s="10"/>
      <c r="I15" s="22">
        <f>B15*G15*H15</f>
        <v>0</v>
      </c>
    </row>
    <row r="16" spans="1:9">
      <c r="A16" s="81" t="s">
        <v>44</v>
      </c>
      <c r="B16" s="10">
        <v>7200</v>
      </c>
      <c r="C16" s="36"/>
      <c r="D16" s="2"/>
      <c r="E16" s="11">
        <v>1</v>
      </c>
      <c r="F16" s="2"/>
      <c r="G16" s="36"/>
      <c r="H16" s="10"/>
      <c r="I16" s="22">
        <f>B16*E16*H16</f>
        <v>0</v>
      </c>
    </row>
    <row r="17" spans="1:10">
      <c r="A17" s="81" t="s">
        <v>75</v>
      </c>
      <c r="B17" s="10">
        <v>160</v>
      </c>
      <c r="C17" s="2"/>
      <c r="D17" s="10">
        <v>4</v>
      </c>
      <c r="E17" s="3"/>
      <c r="F17" s="36"/>
      <c r="G17" s="2"/>
      <c r="H17" s="10"/>
      <c r="I17" s="22">
        <f>B17*D17*H17</f>
        <v>0</v>
      </c>
    </row>
    <row r="18" spans="1:10">
      <c r="A18" s="81" t="s">
        <v>75</v>
      </c>
      <c r="B18" s="10">
        <v>160</v>
      </c>
      <c r="C18" s="2"/>
      <c r="D18" s="65"/>
      <c r="E18" s="11">
        <v>1</v>
      </c>
      <c r="F18" s="36"/>
      <c r="G18" s="2"/>
      <c r="H18" s="10"/>
      <c r="I18" s="22">
        <f>B18*E18*H18</f>
        <v>0</v>
      </c>
    </row>
    <row r="19" spans="1:10">
      <c r="A19" s="81" t="s">
        <v>75</v>
      </c>
      <c r="B19" s="10">
        <v>160</v>
      </c>
      <c r="C19" s="2"/>
      <c r="D19" s="2"/>
      <c r="E19" s="3"/>
      <c r="F19" s="10">
        <v>2</v>
      </c>
      <c r="G19" s="2"/>
      <c r="H19" s="10"/>
      <c r="I19" s="22">
        <f>B19*F19*H19</f>
        <v>0</v>
      </c>
    </row>
    <row r="20" spans="1:10">
      <c r="A20" s="81" t="s">
        <v>47</v>
      </c>
      <c r="B20" s="10">
        <v>120</v>
      </c>
      <c r="C20" s="2"/>
      <c r="D20" s="2"/>
      <c r="E20" s="3"/>
      <c r="F20" s="10">
        <v>2</v>
      </c>
      <c r="G20" s="2"/>
      <c r="H20" s="10"/>
      <c r="I20" s="22">
        <f>H20*F20*B20</f>
        <v>0</v>
      </c>
    </row>
    <row r="21" spans="1:10">
      <c r="A21" s="159" t="s">
        <v>46</v>
      </c>
      <c r="B21" s="10">
        <v>1200</v>
      </c>
      <c r="C21" s="2"/>
      <c r="D21" s="2"/>
      <c r="E21" s="3"/>
      <c r="F21" s="10">
        <v>2</v>
      </c>
      <c r="G21" s="2"/>
      <c r="H21" s="10"/>
      <c r="I21" s="22">
        <f>H21*F21*B21</f>
        <v>0</v>
      </c>
    </row>
    <row r="22" spans="1:10" ht="43.5" thickBot="1">
      <c r="A22" s="160" t="s">
        <v>76</v>
      </c>
      <c r="B22" s="27">
        <v>10</v>
      </c>
      <c r="C22" s="23"/>
      <c r="D22" s="23"/>
      <c r="E22" s="24"/>
      <c r="F22" s="141"/>
      <c r="G22" s="23"/>
      <c r="H22" s="27"/>
      <c r="I22" s="82">
        <f>H22*B22</f>
        <v>0</v>
      </c>
    </row>
    <row r="23" spans="1:10" ht="15">
      <c r="A23" s="75"/>
      <c r="B23" s="75"/>
      <c r="C23" s="75"/>
      <c r="D23" s="75"/>
      <c r="E23" s="76"/>
      <c r="F23" s="75"/>
      <c r="H23" s="75"/>
      <c r="I23" s="86">
        <f>SUM(I14:I22)</f>
        <v>0</v>
      </c>
    </row>
    <row r="24" spans="1:10" ht="15.75" thickBot="1">
      <c r="A24" s="73" t="s">
        <v>39</v>
      </c>
      <c r="B24" s="5"/>
      <c r="C24" s="5"/>
      <c r="D24" s="5"/>
      <c r="E24" s="6"/>
      <c r="F24" s="5"/>
      <c r="G24" s="5"/>
      <c r="H24" s="7"/>
    </row>
    <row r="25" spans="1:10" ht="48.75" thickBot="1">
      <c r="A25" s="111" t="s">
        <v>32</v>
      </c>
      <c r="B25" s="128" t="s">
        <v>41</v>
      </c>
      <c r="C25" s="129" t="s">
        <v>0</v>
      </c>
      <c r="D25" s="129" t="s">
        <v>70</v>
      </c>
      <c r="E25" s="129" t="s">
        <v>1</v>
      </c>
      <c r="F25" s="129" t="s">
        <v>64</v>
      </c>
      <c r="G25" s="129" t="s">
        <v>66</v>
      </c>
      <c r="H25" s="129" t="s">
        <v>37</v>
      </c>
      <c r="I25" s="133" t="s">
        <v>20</v>
      </c>
    </row>
    <row r="26" spans="1:10" ht="15" thickBot="1">
      <c r="A26" s="91"/>
      <c r="B26" s="33"/>
      <c r="C26" s="199" t="s">
        <v>2</v>
      </c>
      <c r="D26" s="199"/>
      <c r="E26" s="199"/>
      <c r="F26" s="199"/>
      <c r="G26" s="175"/>
      <c r="H26" s="90"/>
      <c r="I26" s="89"/>
    </row>
    <row r="27" spans="1:10">
      <c r="A27" s="83" t="s">
        <v>19</v>
      </c>
      <c r="B27" s="58">
        <v>2430</v>
      </c>
      <c r="C27" s="58">
        <v>8</v>
      </c>
      <c r="D27" s="43"/>
      <c r="E27" s="59"/>
      <c r="F27" s="43"/>
      <c r="H27" s="58"/>
      <c r="I27" s="60">
        <f>H27*C27*B27</f>
        <v>0</v>
      </c>
    </row>
    <row r="28" spans="1:10">
      <c r="A28" s="83" t="s">
        <v>13</v>
      </c>
      <c r="B28" s="58">
        <f>B27</f>
        <v>2430</v>
      </c>
      <c r="C28" s="145"/>
      <c r="D28" s="47"/>
      <c r="E28" s="59"/>
      <c r="F28" s="43"/>
      <c r="G28" s="10">
        <v>1</v>
      </c>
      <c r="H28" s="58"/>
      <c r="I28" s="60">
        <f>H28*G28*B28</f>
        <v>0</v>
      </c>
    </row>
    <row r="29" spans="1:10">
      <c r="A29" s="83" t="s">
        <v>67</v>
      </c>
      <c r="B29" s="58">
        <f>B28</f>
        <v>2430</v>
      </c>
      <c r="C29" s="75"/>
      <c r="D29" s="45">
        <v>5</v>
      </c>
      <c r="E29" s="59"/>
      <c r="F29" s="43"/>
      <c r="G29" s="36"/>
      <c r="H29" s="58"/>
      <c r="I29" s="60">
        <f>B29*D29*H29</f>
        <v>0</v>
      </c>
    </row>
    <row r="30" spans="1:10">
      <c r="A30" s="83" t="s">
        <v>67</v>
      </c>
      <c r="B30" s="58">
        <f>B29</f>
        <v>2430</v>
      </c>
      <c r="C30" s="75"/>
      <c r="D30" s="47"/>
      <c r="E30" s="85">
        <v>1</v>
      </c>
      <c r="F30" s="43"/>
      <c r="G30" s="36"/>
      <c r="H30" s="58"/>
      <c r="I30" s="60">
        <f>H30*E30*B30</f>
        <v>0</v>
      </c>
    </row>
    <row r="31" spans="1:10">
      <c r="A31" s="83" t="s">
        <v>67</v>
      </c>
      <c r="B31" s="58">
        <f>B30</f>
        <v>2430</v>
      </c>
      <c r="C31" s="75"/>
      <c r="D31" s="47"/>
      <c r="E31" s="176"/>
      <c r="F31" s="177">
        <v>2</v>
      </c>
      <c r="G31" s="36"/>
      <c r="H31" s="58"/>
      <c r="I31" s="60">
        <f>H31*F31*B31</f>
        <v>0</v>
      </c>
    </row>
    <row r="32" spans="1:10">
      <c r="A32" s="81" t="s">
        <v>42</v>
      </c>
      <c r="B32" s="10">
        <v>621</v>
      </c>
      <c r="C32" s="2"/>
      <c r="D32" s="10">
        <v>5</v>
      </c>
      <c r="E32" s="3"/>
      <c r="F32" s="2"/>
      <c r="G32" s="2"/>
      <c r="H32" s="10"/>
      <c r="I32" s="25">
        <f>B32*D32*H32</f>
        <v>0</v>
      </c>
      <c r="J32" s="5"/>
    </row>
    <row r="33" spans="1:10">
      <c r="A33" s="81" t="s">
        <v>42</v>
      </c>
      <c r="B33" s="10">
        <v>621</v>
      </c>
      <c r="C33" s="2"/>
      <c r="D33" s="36"/>
      <c r="E33" s="11">
        <v>1</v>
      </c>
      <c r="F33" s="2"/>
      <c r="G33" s="2"/>
      <c r="H33" s="10"/>
      <c r="I33" s="25">
        <f>B33*E33*H33</f>
        <v>0</v>
      </c>
      <c r="J33" s="5"/>
    </row>
    <row r="34" spans="1:10">
      <c r="A34" s="81" t="s">
        <v>42</v>
      </c>
      <c r="B34" s="10">
        <v>621</v>
      </c>
      <c r="C34" s="2"/>
      <c r="D34" s="36"/>
      <c r="E34" s="3"/>
      <c r="F34" s="10">
        <v>2</v>
      </c>
      <c r="G34" s="2"/>
      <c r="H34" s="10"/>
      <c r="I34" s="25">
        <f>B34*F34*H34</f>
        <v>0</v>
      </c>
      <c r="J34" s="5"/>
    </row>
    <row r="35" spans="1:10">
      <c r="A35" s="81" t="s">
        <v>48</v>
      </c>
      <c r="B35" s="10">
        <v>295</v>
      </c>
      <c r="C35" s="2"/>
      <c r="D35" s="9">
        <v>5</v>
      </c>
      <c r="E35" s="3"/>
      <c r="F35" s="2"/>
      <c r="G35" s="2"/>
      <c r="H35" s="10"/>
      <c r="I35" s="25">
        <f>B35*D35*H35</f>
        <v>0</v>
      </c>
      <c r="J35" s="5"/>
    </row>
    <row r="36" spans="1:10">
      <c r="A36" s="81" t="s">
        <v>48</v>
      </c>
      <c r="B36" s="49">
        <v>295</v>
      </c>
      <c r="C36" s="40"/>
      <c r="D36" s="46"/>
      <c r="E36" s="51">
        <v>1</v>
      </c>
      <c r="F36" s="40"/>
      <c r="G36" s="2"/>
      <c r="H36" s="49"/>
      <c r="I36" s="52">
        <f>B36*E36*H36</f>
        <v>0</v>
      </c>
      <c r="J36" s="5"/>
    </row>
    <row r="37" spans="1:10">
      <c r="A37" s="81" t="s">
        <v>77</v>
      </c>
      <c r="B37" s="49">
        <v>295</v>
      </c>
      <c r="C37" s="40"/>
      <c r="D37" s="46"/>
      <c r="E37" s="41"/>
      <c r="F37" s="49">
        <v>2</v>
      </c>
      <c r="G37" s="2"/>
      <c r="H37" s="49"/>
      <c r="I37" s="52">
        <f>B37*F37*H37</f>
        <v>0</v>
      </c>
      <c r="J37" s="5"/>
    </row>
    <row r="38" spans="1:10">
      <c r="A38" s="84" t="s">
        <v>49</v>
      </c>
      <c r="B38" s="49">
        <v>800</v>
      </c>
      <c r="C38" s="40"/>
      <c r="D38" s="46"/>
      <c r="E38" s="41"/>
      <c r="F38" s="49">
        <v>2</v>
      </c>
      <c r="G38" s="2"/>
      <c r="H38" s="49"/>
      <c r="I38" s="52">
        <f>B38*F38*H38</f>
        <v>0</v>
      </c>
      <c r="J38" s="5"/>
    </row>
    <row r="39" spans="1:10" ht="15" thickBot="1">
      <c r="A39" s="26" t="s">
        <v>46</v>
      </c>
      <c r="B39" s="27">
        <v>1400</v>
      </c>
      <c r="C39" s="23"/>
      <c r="D39" s="23"/>
      <c r="E39" s="24"/>
      <c r="F39" s="27">
        <v>2</v>
      </c>
      <c r="G39" s="23"/>
      <c r="H39" s="27"/>
      <c r="I39" s="28">
        <f>B39*F39*H39</f>
        <v>0</v>
      </c>
      <c r="J39" s="5"/>
    </row>
    <row r="40" spans="1:10" ht="15">
      <c r="A40" s="151"/>
      <c r="B40" s="151"/>
      <c r="C40" s="151"/>
      <c r="D40" s="151"/>
      <c r="E40" s="155"/>
      <c r="F40" s="151"/>
      <c r="G40" s="5"/>
      <c r="H40" s="151"/>
      <c r="I40" s="156">
        <f>SUM(I27:I39)</f>
        <v>0</v>
      </c>
      <c r="J40" s="5"/>
    </row>
    <row r="41" spans="1:10">
      <c r="A41" s="5"/>
      <c r="B41" s="151"/>
      <c r="C41" s="151"/>
      <c r="D41" s="151"/>
      <c r="E41" s="155"/>
      <c r="F41" s="151"/>
      <c r="G41" s="151"/>
      <c r="H41" s="157"/>
      <c r="I41" s="5"/>
      <c r="J41" s="5"/>
    </row>
    <row r="42" spans="1:10" ht="15.75" thickBot="1">
      <c r="A42" s="74" t="s">
        <v>43</v>
      </c>
      <c r="B42" s="151"/>
      <c r="C42" s="151"/>
      <c r="D42" s="151"/>
      <c r="E42" s="155"/>
      <c r="F42" s="151"/>
      <c r="G42" s="151"/>
      <c r="H42" s="157"/>
      <c r="I42" s="5"/>
      <c r="J42" s="5"/>
    </row>
    <row r="43" spans="1:10" ht="86.25" thickBot="1">
      <c r="A43" s="154" t="s">
        <v>40</v>
      </c>
      <c r="B43" s="153" t="s">
        <v>41</v>
      </c>
      <c r="C43" s="131" t="s">
        <v>0</v>
      </c>
      <c r="D43" s="131" t="s">
        <v>73</v>
      </c>
      <c r="E43" s="131" t="s">
        <v>1</v>
      </c>
      <c r="F43" s="131" t="s">
        <v>12</v>
      </c>
      <c r="G43" s="129" t="s">
        <v>66</v>
      </c>
      <c r="H43" s="131" t="s">
        <v>37</v>
      </c>
      <c r="I43" s="132" t="s">
        <v>20</v>
      </c>
      <c r="J43" s="5"/>
    </row>
    <row r="44" spans="1:10" ht="15" thickBot="1">
      <c r="A44" s="180"/>
      <c r="B44" s="202" t="s">
        <v>2</v>
      </c>
      <c r="C44" s="202"/>
      <c r="D44" s="202"/>
      <c r="E44" s="202"/>
      <c r="F44" s="202"/>
      <c r="G44" s="202"/>
      <c r="H44" s="202"/>
      <c r="I44" s="203"/>
      <c r="J44" s="5"/>
    </row>
    <row r="45" spans="1:10">
      <c r="A45" s="83" t="s">
        <v>44</v>
      </c>
      <c r="B45" s="58">
        <v>3885</v>
      </c>
      <c r="C45" s="45">
        <v>8</v>
      </c>
      <c r="D45" s="43"/>
      <c r="E45" s="59"/>
      <c r="F45" s="178"/>
      <c r="G45" s="43"/>
      <c r="H45" s="58"/>
      <c r="I45" s="158">
        <f>H45*C45*B45</f>
        <v>0</v>
      </c>
      <c r="J45" s="5"/>
    </row>
    <row r="46" spans="1:10">
      <c r="A46" s="83" t="s">
        <v>78</v>
      </c>
      <c r="B46" s="58">
        <v>3885</v>
      </c>
      <c r="C46" s="2"/>
      <c r="D46" s="149">
        <v>5</v>
      </c>
      <c r="E46" s="148"/>
      <c r="F46" s="48"/>
      <c r="G46" s="2"/>
      <c r="H46" s="58"/>
      <c r="I46" s="158">
        <f>H46*D46*B46</f>
        <v>0</v>
      </c>
      <c r="J46" s="5"/>
    </row>
    <row r="47" spans="1:10">
      <c r="A47" s="83" t="s">
        <v>79</v>
      </c>
      <c r="B47" s="58">
        <v>3885</v>
      </c>
      <c r="C47" s="2"/>
      <c r="D47" s="147"/>
      <c r="E47" s="150">
        <v>1</v>
      </c>
      <c r="F47" s="48"/>
      <c r="G47" s="2"/>
      <c r="H47" s="58"/>
      <c r="I47" s="158">
        <f>H47*E47*B47</f>
        <v>0</v>
      </c>
      <c r="J47" s="5"/>
    </row>
    <row r="48" spans="1:10">
      <c r="A48" s="83" t="s">
        <v>79</v>
      </c>
      <c r="B48" s="58">
        <v>3885</v>
      </c>
      <c r="C48" s="2"/>
      <c r="D48" s="147"/>
      <c r="E48" s="181"/>
      <c r="F48" s="185">
        <v>1</v>
      </c>
      <c r="G48" s="5"/>
      <c r="H48" s="58"/>
      <c r="I48" s="158">
        <f>H48*F48*B48</f>
        <v>0</v>
      </c>
      <c r="J48" s="5"/>
    </row>
    <row r="49" spans="1:10">
      <c r="A49" s="81" t="s">
        <v>50</v>
      </c>
      <c r="B49" s="10">
        <v>686</v>
      </c>
      <c r="C49" s="2"/>
      <c r="D49" s="149">
        <v>5</v>
      </c>
      <c r="E49" s="148"/>
      <c r="F49" s="151"/>
      <c r="G49" s="2"/>
      <c r="H49" s="10"/>
      <c r="I49" s="158">
        <f>H49*D49*B49</f>
        <v>0</v>
      </c>
      <c r="J49" s="5"/>
    </row>
    <row r="50" spans="1:10">
      <c r="A50" s="81" t="s">
        <v>80</v>
      </c>
      <c r="B50" s="10">
        <v>686</v>
      </c>
      <c r="C50" s="2"/>
      <c r="D50" s="147"/>
      <c r="E50" s="150">
        <v>2</v>
      </c>
      <c r="F50" s="48"/>
      <c r="G50" s="2"/>
      <c r="H50" s="10"/>
      <c r="I50" s="158">
        <f>H50*E50*B50</f>
        <v>0</v>
      </c>
      <c r="J50" s="5"/>
    </row>
    <row r="51" spans="1:10">
      <c r="A51" s="81" t="s">
        <v>81</v>
      </c>
      <c r="B51" s="10">
        <v>686</v>
      </c>
      <c r="C51" s="2"/>
      <c r="D51" s="147"/>
      <c r="E51" s="148"/>
      <c r="F51" s="179">
        <v>2</v>
      </c>
      <c r="G51" s="2"/>
      <c r="H51" s="10"/>
      <c r="I51" s="158">
        <f>H51*F51*B51</f>
        <v>0</v>
      </c>
      <c r="J51" s="5"/>
    </row>
    <row r="52" spans="1:10">
      <c r="A52" s="81" t="s">
        <v>48</v>
      </c>
      <c r="B52" s="10">
        <v>300</v>
      </c>
      <c r="C52" s="2"/>
      <c r="D52" s="149">
        <v>5</v>
      </c>
      <c r="E52" s="148"/>
      <c r="F52" s="48"/>
      <c r="G52" s="2"/>
      <c r="H52" s="10"/>
      <c r="I52" s="158">
        <f>H52*D52*B52</f>
        <v>0</v>
      </c>
      <c r="J52" s="5"/>
    </row>
    <row r="53" spans="1:10">
      <c r="A53" s="81" t="s">
        <v>77</v>
      </c>
      <c r="B53" s="10">
        <v>300</v>
      </c>
      <c r="C53" s="2"/>
      <c r="D53" s="147"/>
      <c r="E53" s="150">
        <v>2</v>
      </c>
      <c r="F53" s="48"/>
      <c r="G53" s="2"/>
      <c r="H53" s="49"/>
      <c r="I53" s="158">
        <f>H53*E53*B53</f>
        <v>0</v>
      </c>
      <c r="J53" s="5"/>
    </row>
    <row r="54" spans="1:10">
      <c r="A54" s="81" t="s">
        <v>77</v>
      </c>
      <c r="B54" s="10">
        <v>300</v>
      </c>
      <c r="C54" s="2"/>
      <c r="D54" s="147"/>
      <c r="E54" s="148"/>
      <c r="F54" s="179">
        <v>2</v>
      </c>
      <c r="G54" s="2"/>
      <c r="H54" s="49"/>
      <c r="I54" s="158">
        <f>H54*F54*B54</f>
        <v>0</v>
      </c>
      <c r="J54" s="5"/>
    </row>
    <row r="55" spans="1:10" ht="15" thickBot="1">
      <c r="A55" s="26" t="s">
        <v>46</v>
      </c>
      <c r="B55" s="10">
        <v>833</v>
      </c>
      <c r="C55" s="2"/>
      <c r="D55" s="147"/>
      <c r="E55" s="148"/>
      <c r="F55" s="179">
        <v>2</v>
      </c>
      <c r="G55" s="2"/>
      <c r="H55" s="27"/>
      <c r="I55" s="158">
        <f>H55*F55*B55</f>
        <v>0</v>
      </c>
      <c r="J55" s="5"/>
    </row>
    <row r="56" spans="1:10">
      <c r="A56" s="10"/>
      <c r="B56" s="10"/>
      <c r="C56" s="2"/>
      <c r="D56" s="147"/>
      <c r="E56" s="148"/>
      <c r="F56" s="48"/>
      <c r="G56" s="2"/>
      <c r="H56" s="36"/>
      <c r="I56" s="152"/>
      <c r="J56" s="5"/>
    </row>
    <row r="57" spans="1:10" ht="15">
      <c r="A57" s="10"/>
      <c r="B57" s="10"/>
      <c r="C57" s="2"/>
      <c r="D57" s="2"/>
      <c r="E57" s="3"/>
      <c r="F57" s="48"/>
      <c r="G57" s="2"/>
      <c r="H57" s="36"/>
      <c r="I57" s="163">
        <f>SUM(I45:I56)</f>
        <v>0</v>
      </c>
      <c r="J57" s="5"/>
    </row>
    <row r="58" spans="1:10" ht="15.75" thickBot="1">
      <c r="A58" s="73" t="s">
        <v>23</v>
      </c>
      <c r="E58" s="1"/>
      <c r="I58" s="5"/>
      <c r="J58" s="5"/>
    </row>
    <row r="59" spans="1:10" ht="36.75" thickBot="1">
      <c r="A59" s="111" t="s">
        <v>33</v>
      </c>
      <c r="B59" s="128" t="s">
        <v>41</v>
      </c>
      <c r="C59" s="129" t="s">
        <v>0</v>
      </c>
      <c r="D59" s="129" t="s">
        <v>69</v>
      </c>
      <c r="E59" s="129" t="s">
        <v>15</v>
      </c>
      <c r="F59" s="129" t="s">
        <v>12</v>
      </c>
      <c r="G59" s="129" t="s">
        <v>66</v>
      </c>
      <c r="H59" s="129" t="s">
        <v>37</v>
      </c>
      <c r="I59" s="133" t="s">
        <v>20</v>
      </c>
      <c r="J59" s="5"/>
    </row>
    <row r="60" spans="1:10" ht="15" thickBot="1">
      <c r="A60" s="91"/>
      <c r="B60" s="33"/>
      <c r="C60" s="199" t="s">
        <v>2</v>
      </c>
      <c r="D60" s="199"/>
      <c r="E60" s="199"/>
      <c r="F60" s="199"/>
      <c r="G60" s="175"/>
      <c r="H60" s="90"/>
      <c r="I60" s="89"/>
      <c r="J60" s="5"/>
    </row>
    <row r="61" spans="1:10">
      <c r="A61" s="92" t="s">
        <v>44</v>
      </c>
      <c r="B61" s="93">
        <v>15000</v>
      </c>
      <c r="C61" s="93">
        <v>8</v>
      </c>
      <c r="D61" s="67"/>
      <c r="E61" s="87"/>
      <c r="F61" s="67"/>
      <c r="G61" s="43"/>
      <c r="H61" s="93"/>
      <c r="I61" s="94">
        <f>H61*C61*B61</f>
        <v>0</v>
      </c>
      <c r="J61" s="5"/>
    </row>
    <row r="62" spans="1:10" ht="15" thickBot="1">
      <c r="A62" s="83" t="s">
        <v>79</v>
      </c>
      <c r="B62" s="58">
        <v>15000</v>
      </c>
      <c r="C62" s="47"/>
      <c r="D62" s="43"/>
      <c r="E62" s="85">
        <v>2</v>
      </c>
      <c r="F62" s="43"/>
      <c r="G62" s="2"/>
      <c r="H62" s="58"/>
      <c r="I62" s="60">
        <f>H62*E62*B62</f>
        <v>0</v>
      </c>
    </row>
    <row r="63" spans="1:10">
      <c r="A63" s="92" t="s">
        <v>44</v>
      </c>
      <c r="B63" s="58">
        <v>15000</v>
      </c>
      <c r="C63" s="47"/>
      <c r="D63" s="43"/>
      <c r="E63" s="176"/>
      <c r="F63" s="43"/>
      <c r="G63" s="9">
        <v>1</v>
      </c>
      <c r="H63" s="58"/>
      <c r="I63" s="60">
        <f>H63*G63*B63</f>
        <v>0</v>
      </c>
    </row>
    <row r="64" spans="1:10">
      <c r="A64" s="81" t="s">
        <v>45</v>
      </c>
      <c r="B64" s="10">
        <v>160</v>
      </c>
      <c r="C64" s="36"/>
      <c r="D64" s="10">
        <v>5</v>
      </c>
      <c r="E64" s="3"/>
      <c r="F64" s="2"/>
      <c r="G64" s="2"/>
      <c r="H64" s="10"/>
      <c r="I64" s="25">
        <f>H64*D64*B64</f>
        <v>0</v>
      </c>
    </row>
    <row r="65" spans="1:9">
      <c r="A65" s="81" t="s">
        <v>3</v>
      </c>
      <c r="B65" s="49">
        <v>160</v>
      </c>
      <c r="C65" s="2"/>
      <c r="D65" s="36"/>
      <c r="E65" s="11">
        <v>2</v>
      </c>
      <c r="F65" s="2"/>
      <c r="G65" s="2"/>
      <c r="H65" s="10"/>
      <c r="I65" s="25">
        <f>H65*E65*B65</f>
        <v>0</v>
      </c>
    </row>
    <row r="66" spans="1:9">
      <c r="A66" s="79" t="s">
        <v>3</v>
      </c>
      <c r="B66" s="10">
        <v>160</v>
      </c>
      <c r="C66" s="2"/>
      <c r="D66" s="36"/>
      <c r="E66" s="3"/>
      <c r="F66" s="10">
        <v>2</v>
      </c>
      <c r="G66" s="2"/>
      <c r="H66" s="10"/>
      <c r="I66" s="25">
        <f>H66*F66*B66</f>
        <v>0</v>
      </c>
    </row>
    <row r="67" spans="1:9">
      <c r="A67" s="81" t="s">
        <v>51</v>
      </c>
      <c r="B67" s="58">
        <v>182</v>
      </c>
      <c r="C67" s="2"/>
      <c r="D67" s="10">
        <v>5</v>
      </c>
      <c r="E67" s="3"/>
      <c r="F67" s="2"/>
      <c r="G67" s="2"/>
      <c r="H67" s="10"/>
      <c r="I67" s="25">
        <f>H67*D67*B67</f>
        <v>0</v>
      </c>
    </row>
    <row r="68" spans="1:9">
      <c r="A68" s="81" t="s">
        <v>51</v>
      </c>
      <c r="B68" s="10">
        <v>182</v>
      </c>
      <c r="C68" s="2"/>
      <c r="D68" s="2"/>
      <c r="E68" s="11">
        <v>2</v>
      </c>
      <c r="F68" s="2"/>
      <c r="G68" s="2"/>
      <c r="H68" s="10"/>
      <c r="I68" s="25">
        <f>H68*E68*B68</f>
        <v>0</v>
      </c>
    </row>
    <row r="69" spans="1:9">
      <c r="A69" s="81" t="s">
        <v>4</v>
      </c>
      <c r="B69" s="10">
        <v>182</v>
      </c>
      <c r="C69" s="2"/>
      <c r="D69" s="2"/>
      <c r="E69" s="50"/>
      <c r="F69" s="10">
        <v>2</v>
      </c>
      <c r="G69" s="2"/>
      <c r="H69" s="10"/>
      <c r="I69" s="25">
        <f>H69*F69*B69</f>
        <v>0</v>
      </c>
    </row>
    <row r="70" spans="1:9">
      <c r="A70" s="84" t="s">
        <v>52</v>
      </c>
      <c r="B70" s="49">
        <v>120</v>
      </c>
      <c r="C70" s="40"/>
      <c r="D70" s="40"/>
      <c r="E70" s="61"/>
      <c r="F70" s="49">
        <v>2</v>
      </c>
      <c r="G70" s="2"/>
      <c r="H70" s="49"/>
      <c r="I70" s="25">
        <f>H70*F70*B70</f>
        <v>0</v>
      </c>
    </row>
    <row r="71" spans="1:9">
      <c r="A71" s="81" t="s">
        <v>46</v>
      </c>
      <c r="B71" s="10">
        <v>1600</v>
      </c>
      <c r="C71" s="2"/>
      <c r="D71" s="2"/>
      <c r="E71" s="3"/>
      <c r="F71" s="10">
        <v>2</v>
      </c>
      <c r="G71" s="2"/>
      <c r="H71" s="10"/>
      <c r="I71" s="25">
        <f>H71*F71*B71</f>
        <v>0</v>
      </c>
    </row>
    <row r="72" spans="1:9">
      <c r="A72" s="81" t="s">
        <v>25</v>
      </c>
      <c r="B72" s="10">
        <v>25</v>
      </c>
      <c r="C72" s="2"/>
      <c r="D72" s="2"/>
      <c r="E72" s="3"/>
      <c r="F72" s="36"/>
      <c r="G72" s="2"/>
      <c r="H72" s="10"/>
      <c r="I72" s="25">
        <f>H72*B72</f>
        <v>0</v>
      </c>
    </row>
    <row r="73" spans="1:9">
      <c r="A73" s="10" t="s">
        <v>24</v>
      </c>
      <c r="B73" s="10">
        <v>10</v>
      </c>
      <c r="C73" s="2"/>
      <c r="D73" s="2"/>
      <c r="E73" s="3"/>
      <c r="F73" s="36"/>
      <c r="G73" s="2"/>
      <c r="H73" s="10"/>
      <c r="I73" s="146">
        <f>H73*B73</f>
        <v>0</v>
      </c>
    </row>
    <row r="74" spans="1:9" ht="139.5" customHeight="1" thickBot="1">
      <c r="A74" s="162" t="s">
        <v>54</v>
      </c>
      <c r="B74" s="27">
        <v>500</v>
      </c>
      <c r="C74" s="23"/>
      <c r="D74" s="23"/>
      <c r="E74" s="24"/>
      <c r="F74" s="95">
        <v>1</v>
      </c>
      <c r="G74" s="9"/>
      <c r="H74" s="182"/>
      <c r="I74" s="161">
        <f>B74*F74*H74</f>
        <v>0</v>
      </c>
    </row>
    <row r="75" spans="1:9" ht="15">
      <c r="E75" s="1"/>
      <c r="I75" s="8">
        <f>SUM(I61:I74)</f>
        <v>0</v>
      </c>
    </row>
    <row r="76" spans="1:9" ht="15">
      <c r="E76" s="1"/>
      <c r="H76" s="8"/>
    </row>
    <row r="77" spans="1:9" ht="15.75" thickBot="1">
      <c r="A77" s="74" t="s">
        <v>26</v>
      </c>
      <c r="B77" s="5"/>
      <c r="C77" s="184"/>
      <c r="D77" s="184"/>
      <c r="E77" s="184"/>
      <c r="F77" s="184"/>
      <c r="G77" s="5"/>
      <c r="H77" s="7"/>
    </row>
    <row r="78" spans="1:9" ht="36.75" thickBot="1">
      <c r="A78" s="129" t="s">
        <v>55</v>
      </c>
      <c r="B78" s="129"/>
      <c r="C78" s="129"/>
      <c r="D78" s="129"/>
      <c r="E78" s="129"/>
      <c r="F78" s="129" t="s">
        <v>12</v>
      </c>
      <c r="G78" s="129"/>
      <c r="H78" s="129"/>
    </row>
    <row r="79" spans="1:9" ht="15" thickBot="1">
      <c r="A79" s="99"/>
      <c r="C79" s="194" t="s">
        <v>56</v>
      </c>
      <c r="D79" s="194"/>
      <c r="E79" s="194"/>
      <c r="F79" s="194"/>
      <c r="G79" s="2"/>
      <c r="H79" s="97"/>
    </row>
    <row r="80" spans="1:9" ht="15" thickBot="1">
      <c r="A80" s="99" t="s">
        <v>11</v>
      </c>
      <c r="B80" s="10">
        <v>245</v>
      </c>
      <c r="C80" s="169"/>
      <c r="D80" s="169"/>
      <c r="E80" s="170"/>
      <c r="F80" s="169">
        <v>2</v>
      </c>
      <c r="G80" s="169"/>
      <c r="H80" s="100">
        <f>G80*F80*B80</f>
        <v>0</v>
      </c>
    </row>
    <row r="81" spans="1:10" ht="15">
      <c r="E81" s="1"/>
      <c r="H81" s="8">
        <f>SUM(H80)</f>
        <v>0</v>
      </c>
    </row>
    <row r="82" spans="1:10" ht="15">
      <c r="E82" s="1"/>
      <c r="H82" s="8"/>
    </row>
    <row r="83" spans="1:10" ht="15.75" thickBot="1">
      <c r="A83" s="72" t="s">
        <v>28</v>
      </c>
    </row>
    <row r="84" spans="1:10" ht="48.75" thickBot="1">
      <c r="A84" s="129" t="s">
        <v>65</v>
      </c>
      <c r="B84" s="129" t="s">
        <v>36</v>
      </c>
      <c r="C84" s="129" t="s">
        <v>0</v>
      </c>
      <c r="D84" s="129" t="s">
        <v>82</v>
      </c>
      <c r="E84" s="129" t="s">
        <v>1</v>
      </c>
      <c r="F84" s="129" t="s">
        <v>12</v>
      </c>
      <c r="G84" s="129" t="s">
        <v>37</v>
      </c>
      <c r="H84" s="129" t="s">
        <v>20</v>
      </c>
    </row>
    <row r="85" spans="1:10" ht="15" thickBot="1">
      <c r="A85" s="101"/>
      <c r="B85" s="15"/>
      <c r="C85" s="195" t="s">
        <v>2</v>
      </c>
      <c r="D85" s="195"/>
      <c r="E85" s="195"/>
      <c r="F85" s="195"/>
      <c r="G85" s="102"/>
      <c r="H85" s="97"/>
    </row>
    <row r="86" spans="1:10" ht="15" thickBot="1">
      <c r="A86" s="103" t="s">
        <v>18</v>
      </c>
      <c r="B86" s="104">
        <v>9600</v>
      </c>
      <c r="C86" s="104">
        <v>3</v>
      </c>
      <c r="D86" s="57"/>
      <c r="E86" s="105"/>
      <c r="F86" s="57"/>
      <c r="G86" s="104"/>
      <c r="H86" s="106">
        <f>G86*C86*B86</f>
        <v>0</v>
      </c>
      <c r="J86" s="5"/>
    </row>
    <row r="87" spans="1:10" ht="15">
      <c r="E87" s="1"/>
      <c r="H87" s="8">
        <f>SUM(H86)</f>
        <v>0</v>
      </c>
    </row>
    <row r="88" spans="1:10" ht="15">
      <c r="E88" s="1"/>
      <c r="H88" s="8"/>
    </row>
    <row r="89" spans="1:10" ht="15">
      <c r="E89" s="1"/>
      <c r="H89" s="8"/>
    </row>
    <row r="90" spans="1:10" ht="15.75" thickBot="1">
      <c r="A90" s="72" t="s">
        <v>60</v>
      </c>
      <c r="B90" s="5"/>
      <c r="C90" s="5"/>
      <c r="D90" s="5"/>
      <c r="E90" s="5"/>
      <c r="F90" s="5"/>
      <c r="G90" s="5"/>
      <c r="H90" s="6"/>
    </row>
    <row r="91" spans="1:10" ht="60.75" thickBot="1">
      <c r="A91" s="135" t="s">
        <v>34</v>
      </c>
      <c r="B91" s="135" t="s">
        <v>36</v>
      </c>
      <c r="C91" s="135" t="s">
        <v>0</v>
      </c>
      <c r="D91" s="135" t="s">
        <v>14</v>
      </c>
      <c r="E91" s="135" t="s">
        <v>15</v>
      </c>
      <c r="F91" s="135" t="s">
        <v>16</v>
      </c>
      <c r="G91" s="135" t="s">
        <v>37</v>
      </c>
      <c r="H91" s="135" t="s">
        <v>20</v>
      </c>
    </row>
    <row r="92" spans="1:10" ht="15" thickBot="1">
      <c r="A92" s="96"/>
      <c r="B92" s="5"/>
      <c r="C92" s="196" t="s">
        <v>2</v>
      </c>
      <c r="D92" s="197"/>
      <c r="E92" s="197"/>
      <c r="F92" s="198"/>
      <c r="G92" s="88"/>
      <c r="H92" s="97"/>
    </row>
    <row r="93" spans="1:10">
      <c r="A93" s="92" t="s">
        <v>53</v>
      </c>
      <c r="B93" s="98">
        <v>13100</v>
      </c>
      <c r="C93" s="93">
        <v>7</v>
      </c>
      <c r="D93" s="67"/>
      <c r="E93" s="87"/>
      <c r="F93" s="67"/>
      <c r="G93" s="93"/>
      <c r="H93" s="94">
        <f>G93*C93*B93</f>
        <v>0</v>
      </c>
    </row>
    <row r="94" spans="1:10">
      <c r="A94" s="81" t="s">
        <v>83</v>
      </c>
      <c r="B94" s="62">
        <f>B93</f>
        <v>13100</v>
      </c>
      <c r="C94" s="36"/>
      <c r="D94" s="36"/>
      <c r="E94" s="4"/>
      <c r="F94" s="2"/>
      <c r="G94" s="10"/>
      <c r="H94" s="69">
        <f>G94*B94</f>
        <v>0</v>
      </c>
    </row>
    <row r="95" spans="1:10">
      <c r="A95" s="81" t="s">
        <v>17</v>
      </c>
      <c r="B95" s="62">
        <f>B94</f>
        <v>13100</v>
      </c>
      <c r="C95" s="2"/>
      <c r="D95" s="2"/>
      <c r="E95" s="11">
        <v>1</v>
      </c>
      <c r="F95" s="2"/>
      <c r="G95" s="10"/>
      <c r="H95" s="25">
        <f>G95*E95*B95</f>
        <v>0</v>
      </c>
    </row>
    <row r="96" spans="1:10" ht="15" thickBot="1">
      <c r="A96" s="26" t="s">
        <v>17</v>
      </c>
      <c r="B96" s="63">
        <f>B95</f>
        <v>13100</v>
      </c>
      <c r="C96" s="23"/>
      <c r="D96" s="23"/>
      <c r="E96" s="24"/>
      <c r="F96" s="27">
        <v>1</v>
      </c>
      <c r="G96" s="27"/>
      <c r="H96" s="28">
        <f>G96*F96*B96</f>
        <v>0</v>
      </c>
    </row>
    <row r="97" spans="1:9" ht="15">
      <c r="A97" s="70"/>
      <c r="B97" s="70"/>
      <c r="E97" s="1"/>
      <c r="H97" s="8">
        <f>SUM(H93:H96)</f>
        <v>0</v>
      </c>
    </row>
    <row r="98" spans="1:9" ht="15.75" thickBot="1">
      <c r="A98" s="72" t="s">
        <v>61</v>
      </c>
      <c r="B98" s="5"/>
      <c r="C98" s="5"/>
      <c r="D98" s="5"/>
      <c r="E98" s="5"/>
      <c r="F98" s="5"/>
      <c r="G98" s="5"/>
      <c r="H98" s="6"/>
    </row>
    <row r="99" spans="1:9" ht="102.75" thickBot="1">
      <c r="A99" s="118" t="s">
        <v>38</v>
      </c>
      <c r="B99" s="134" t="s">
        <v>36</v>
      </c>
      <c r="C99" s="135" t="s">
        <v>0</v>
      </c>
      <c r="D99" s="135" t="s">
        <v>14</v>
      </c>
      <c r="E99" s="135" t="s">
        <v>15</v>
      </c>
      <c r="F99" s="135" t="s">
        <v>88</v>
      </c>
      <c r="G99" s="135" t="s">
        <v>37</v>
      </c>
      <c r="H99" s="136" t="s">
        <v>20</v>
      </c>
    </row>
    <row r="100" spans="1:9" ht="15" thickBot="1">
      <c r="A100" s="96"/>
      <c r="B100" s="5"/>
      <c r="C100" s="196" t="s">
        <v>2</v>
      </c>
      <c r="D100" s="197"/>
      <c r="E100" s="197"/>
      <c r="F100" s="198"/>
      <c r="G100" s="88"/>
      <c r="H100" s="17"/>
      <c r="I100" s="35"/>
    </row>
    <row r="101" spans="1:9">
      <c r="A101" s="92" t="s">
        <v>83</v>
      </c>
      <c r="B101" s="98">
        <v>7667</v>
      </c>
      <c r="C101" s="93">
        <v>12</v>
      </c>
      <c r="D101" s="142"/>
      <c r="E101" s="143"/>
      <c r="F101" s="142"/>
      <c r="G101" s="93"/>
      <c r="H101" s="183">
        <f>G101*C101*B101</f>
        <v>0</v>
      </c>
    </row>
    <row r="102" spans="1:9">
      <c r="A102" s="81" t="s">
        <v>83</v>
      </c>
      <c r="B102" s="62">
        <f>B101</f>
        <v>7667</v>
      </c>
      <c r="C102" s="65"/>
      <c r="D102" s="10">
        <v>11</v>
      </c>
      <c r="E102" s="144"/>
      <c r="F102" s="65"/>
      <c r="G102" s="10"/>
      <c r="H102" s="25">
        <f>G102*D102*B102</f>
        <v>0</v>
      </c>
    </row>
    <row r="103" spans="1:9">
      <c r="A103" s="81" t="s">
        <v>83</v>
      </c>
      <c r="B103" s="62">
        <f>B101</f>
        <v>7667</v>
      </c>
      <c r="C103" s="65"/>
      <c r="D103" s="65"/>
      <c r="E103" s="11">
        <v>2</v>
      </c>
      <c r="F103" s="65"/>
      <c r="G103" s="10"/>
      <c r="H103" s="25">
        <f>G103*E103*B103</f>
        <v>0</v>
      </c>
    </row>
    <row r="104" spans="1:9" ht="42.75">
      <c r="A104" s="174" t="s">
        <v>84</v>
      </c>
      <c r="B104" s="164">
        <f>B101</f>
        <v>7667</v>
      </c>
      <c r="C104" s="165"/>
      <c r="D104" s="165"/>
      <c r="E104" s="166"/>
      <c r="F104" s="49">
        <v>1</v>
      </c>
      <c r="G104" s="49"/>
      <c r="H104" s="52">
        <f>G104*F104*B104</f>
        <v>0</v>
      </c>
    </row>
    <row r="105" spans="1:9" ht="57">
      <c r="A105" s="188" t="s">
        <v>89</v>
      </c>
      <c r="B105" s="189">
        <v>7667</v>
      </c>
      <c r="C105" s="186"/>
      <c r="D105" s="186"/>
      <c r="E105" s="187"/>
      <c r="F105" s="190">
        <v>1</v>
      </c>
      <c r="G105" s="190"/>
      <c r="H105" s="191">
        <f>B105*F105*G105</f>
        <v>0</v>
      </c>
    </row>
    <row r="106" spans="1:9" ht="57">
      <c r="A106" s="168" t="s">
        <v>85</v>
      </c>
      <c r="B106" s="62">
        <v>300</v>
      </c>
      <c r="C106" s="65"/>
      <c r="D106" s="65"/>
      <c r="E106" s="167"/>
      <c r="F106" s="10">
        <v>1</v>
      </c>
      <c r="G106" s="10"/>
      <c r="H106" s="146">
        <f>G106*F106*B106</f>
        <v>0</v>
      </c>
    </row>
    <row r="107" spans="1:9" ht="15">
      <c r="E107" s="1"/>
      <c r="H107" s="8">
        <f>SUM(H101:H106)</f>
        <v>0</v>
      </c>
    </row>
    <row r="108" spans="1:9" ht="15">
      <c r="E108" s="1"/>
      <c r="H108" s="8"/>
      <c r="I108" s="35"/>
    </row>
    <row r="109" spans="1:9" ht="15.75" thickBot="1">
      <c r="A109" s="74" t="s">
        <v>29</v>
      </c>
      <c r="B109" s="5"/>
      <c r="C109" s="5"/>
      <c r="D109" s="5"/>
      <c r="E109" s="5"/>
      <c r="F109" s="5"/>
      <c r="G109" s="5"/>
      <c r="H109" s="6"/>
    </row>
    <row r="110" spans="1:9" ht="153.75" thickBot="1">
      <c r="A110" s="113" t="s">
        <v>35</v>
      </c>
      <c r="B110" s="137" t="s">
        <v>36</v>
      </c>
      <c r="C110" s="138" t="s">
        <v>0</v>
      </c>
      <c r="D110" s="138" t="s">
        <v>14</v>
      </c>
      <c r="E110" s="138" t="s">
        <v>1</v>
      </c>
      <c r="F110" s="138" t="s">
        <v>12</v>
      </c>
      <c r="G110" s="138" t="s">
        <v>37</v>
      </c>
      <c r="H110" s="139" t="s">
        <v>20</v>
      </c>
    </row>
    <row r="111" spans="1:9" ht="15" thickBot="1">
      <c r="A111" s="96"/>
      <c r="B111" s="5"/>
      <c r="C111" s="192" t="s">
        <v>2</v>
      </c>
      <c r="D111" s="192"/>
      <c r="E111" s="192"/>
      <c r="F111" s="192"/>
      <c r="G111" s="88"/>
      <c r="H111" s="107"/>
    </row>
    <row r="112" spans="1:9">
      <c r="A112" s="119" t="s">
        <v>79</v>
      </c>
      <c r="B112" s="171">
        <v>7294</v>
      </c>
      <c r="C112" s="121">
        <v>7</v>
      </c>
      <c r="D112" s="67"/>
      <c r="E112" s="87"/>
      <c r="F112" s="67"/>
      <c r="G112" s="123"/>
      <c r="H112" s="124">
        <f>G112*C112*B112</f>
        <v>0</v>
      </c>
    </row>
    <row r="113" spans="1:8">
      <c r="A113" s="120" t="s">
        <v>79</v>
      </c>
      <c r="B113" s="172">
        <f>B112</f>
        <v>7294</v>
      </c>
      <c r="C113" s="65"/>
      <c r="D113" s="2"/>
      <c r="E113" s="122">
        <v>1</v>
      </c>
      <c r="F113" s="2"/>
      <c r="G113" s="125"/>
      <c r="H113" s="126">
        <f>G113*E113*B113</f>
        <v>0</v>
      </c>
    </row>
    <row r="114" spans="1:8">
      <c r="A114" s="120" t="s">
        <v>42</v>
      </c>
      <c r="B114" s="172">
        <v>120</v>
      </c>
      <c r="C114" s="2"/>
      <c r="D114" s="2"/>
      <c r="E114" s="122">
        <v>1</v>
      </c>
      <c r="F114" s="2"/>
      <c r="G114" s="125"/>
      <c r="H114" s="126">
        <f>G114*E114*B114</f>
        <v>0</v>
      </c>
    </row>
    <row r="115" spans="1:8">
      <c r="A115" s="120" t="s">
        <v>42</v>
      </c>
      <c r="B115" s="172">
        <v>120</v>
      </c>
      <c r="C115" s="2"/>
      <c r="D115" s="9">
        <v>4</v>
      </c>
      <c r="E115" s="4"/>
      <c r="F115" s="2"/>
      <c r="G115" s="125"/>
      <c r="H115" s="126">
        <f>G115*D115*B115</f>
        <v>0</v>
      </c>
    </row>
    <row r="116" spans="1:8">
      <c r="A116" s="120" t="s">
        <v>86</v>
      </c>
      <c r="B116" s="172">
        <v>180</v>
      </c>
      <c r="C116" s="2"/>
      <c r="D116" s="2"/>
      <c r="E116" s="4"/>
      <c r="F116" s="9">
        <v>2</v>
      </c>
      <c r="G116" s="125"/>
      <c r="H116" s="126">
        <f>G116*F116*B116</f>
        <v>0</v>
      </c>
    </row>
    <row r="117" spans="1:8" ht="15" thickBot="1">
      <c r="A117" s="140" t="s">
        <v>87</v>
      </c>
      <c r="B117" s="173">
        <v>908</v>
      </c>
      <c r="C117" s="90"/>
      <c r="D117" s="90"/>
      <c r="E117" s="108"/>
      <c r="F117" s="127">
        <v>2</v>
      </c>
      <c r="G117" s="109"/>
      <c r="H117" s="110">
        <f>G117*F117*B117</f>
        <v>0</v>
      </c>
    </row>
    <row r="118" spans="1:8" ht="15">
      <c r="E118" s="1"/>
      <c r="H118" s="8">
        <f>SUM(H112:H117)</f>
        <v>0</v>
      </c>
    </row>
    <row r="126" spans="1:8" ht="15">
      <c r="A126" s="204" t="s">
        <v>57</v>
      </c>
      <c r="B126" s="204" t="s">
        <v>27</v>
      </c>
      <c r="C126" s="204" t="s">
        <v>62</v>
      </c>
      <c r="D126" s="204"/>
      <c r="E126" s="2"/>
      <c r="F126" s="2"/>
      <c r="G126" s="2"/>
      <c r="H126" s="71">
        <f>I10+I23+I40+I57+I75+H81+H87</f>
        <v>0</v>
      </c>
    </row>
    <row r="127" spans="1:8" ht="15">
      <c r="A127" s="204" t="s">
        <v>59</v>
      </c>
      <c r="B127" s="204" t="s">
        <v>8</v>
      </c>
      <c r="C127" s="204" t="s">
        <v>63</v>
      </c>
      <c r="D127" s="204"/>
      <c r="E127" s="2"/>
      <c r="F127" s="2"/>
      <c r="G127" s="2"/>
      <c r="H127" s="117">
        <f>H97+H107</f>
        <v>0</v>
      </c>
    </row>
    <row r="128" spans="1:8" ht="15">
      <c r="A128" s="204" t="s">
        <v>58</v>
      </c>
      <c r="B128" s="204" t="s">
        <v>9</v>
      </c>
      <c r="C128" s="204" t="s">
        <v>29</v>
      </c>
      <c r="D128" s="204"/>
      <c r="E128" s="2"/>
      <c r="F128" s="2"/>
      <c r="G128" s="2"/>
      <c r="H128" s="114">
        <f>H118</f>
        <v>0</v>
      </c>
    </row>
    <row r="129" spans="3:9">
      <c r="E129" s="31"/>
      <c r="F129" s="5"/>
      <c r="G129" s="5"/>
      <c r="H129" s="32"/>
      <c r="I129" s="54"/>
    </row>
    <row r="130" spans="3:9" ht="15.75">
      <c r="C130" s="29"/>
      <c r="E130" s="2"/>
      <c r="F130" s="115" t="s">
        <v>7</v>
      </c>
      <c r="G130" s="115"/>
      <c r="H130" s="116">
        <f>SUM(H126:H128)</f>
        <v>0</v>
      </c>
      <c r="I130" s="34"/>
    </row>
    <row r="131" spans="3:9" ht="15">
      <c r="E131" s="2"/>
      <c r="F131" s="115" t="s">
        <v>6</v>
      </c>
      <c r="G131" s="115"/>
      <c r="H131" s="116">
        <f>H130*1.08</f>
        <v>0</v>
      </c>
      <c r="I131" s="64"/>
    </row>
    <row r="132" spans="3:9">
      <c r="C132" s="5"/>
      <c r="D132" s="5"/>
      <c r="E132" s="42"/>
      <c r="F132" s="44" t="s">
        <v>5</v>
      </c>
      <c r="G132" s="44"/>
      <c r="H132" s="205">
        <f>H130/E134</f>
        <v>0</v>
      </c>
    </row>
    <row r="134" spans="3:9">
      <c r="E134" s="204">
        <v>4.2693000000000003</v>
      </c>
      <c r="F134" s="204"/>
    </row>
  </sheetData>
  <mergeCells count="12">
    <mergeCell ref="F1:I1"/>
    <mergeCell ref="C111:F111"/>
    <mergeCell ref="A2:I2"/>
    <mergeCell ref="C79:F79"/>
    <mergeCell ref="C85:F85"/>
    <mergeCell ref="C92:F92"/>
    <mergeCell ref="C100:F100"/>
    <mergeCell ref="C60:F60"/>
    <mergeCell ref="C6:F6"/>
    <mergeCell ref="C13:F13"/>
    <mergeCell ref="C26:F26"/>
    <mergeCell ref="B44:I44"/>
  </mergeCells>
  <pageMargins left="0.7" right="0.7" top="0.75" bottom="0.75" header="0.3" footer="0.3"/>
  <pageSetup paperSize="9" scale="83" fitToHeight="0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>Gmina Tomaszów Maz.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Gmina Tomaszów Maz.</dc:creator>
  <cp:lastModifiedBy>Agnieszka Iwanicka</cp:lastModifiedBy>
  <cp:lastPrinted>2020-04-23T12:41:19Z</cp:lastPrinted>
  <dcterms:created xsi:type="dcterms:W3CDTF">2016-04-13T08:54:30Z</dcterms:created>
  <dcterms:modified xsi:type="dcterms:W3CDTF">2020-04-23T12:42:06Z</dcterms:modified>
</cp:coreProperties>
</file>